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utelsatgroup.sharepoint.com/sites/DPEF2019-2020/Shared Documents/General/Program Information/Communication and Engagement/Website/2025/ESG Indicators for 2025/"/>
    </mc:Choice>
  </mc:AlternateContent>
  <xr:revisionPtr revIDLastSave="5" documentId="8_{AF049C84-4471-46BC-96D6-537C6E239008}" xr6:coauthVersionLast="47" xr6:coauthVersionMax="47" xr10:uidLastSave="{7A51405C-4F32-4F19-BE03-8F9F4DB3E4F2}"/>
  <bookViews>
    <workbookView xWindow="28680" yWindow="-120" windowWidth="29040" windowHeight="15990" xr2:uid="{3825A2EA-469A-458B-9175-4E1C55D81BD8}"/>
  </bookViews>
  <sheets>
    <sheet name="Carbon Footprint 2025" sheetId="1" r:id="rId1"/>
  </sheets>
  <externalReferences>
    <externalReference r:id="rId2"/>
  </externalReferences>
  <definedNames>
    <definedName name="_xlnm.Print_Area" localSheetId="0">'Carbon Footprint 2025'!$A$1:$F$41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D27" i="1" l="1"/>
  <c r="E36" i="1"/>
  <c r="C34" i="1"/>
  <c r="D31" i="1"/>
  <c r="E28" i="1"/>
  <c r="E12" i="1"/>
  <c r="D12" i="1"/>
  <c r="C25" i="1"/>
  <c r="E14" i="1"/>
  <c r="E35" i="1"/>
  <c r="C33" i="1"/>
  <c r="D30" i="1"/>
  <c r="E27" i="1"/>
  <c r="D22" i="1"/>
  <c r="C17" i="1"/>
  <c r="C19" i="1" s="1"/>
  <c r="D14" i="1"/>
  <c r="D35" i="1"/>
  <c r="C13" i="1"/>
  <c r="D28" i="1"/>
  <c r="E22" i="1"/>
  <c r="C12" i="1"/>
  <c r="E11" i="1"/>
  <c r="E31" i="1"/>
  <c r="C28" i="1"/>
  <c r="D36" i="1"/>
  <c r="E25" i="1"/>
  <c r="D34" i="1"/>
  <c r="C29" i="1"/>
  <c r="D26" i="1"/>
  <c r="E23" i="1"/>
  <c r="C36" i="1"/>
  <c r="D33" i="1"/>
  <c r="E30" i="1"/>
  <c r="D25" i="1"/>
  <c r="C26" i="1"/>
  <c r="D23" i="1"/>
  <c r="C24" i="1"/>
  <c r="D17" i="1"/>
  <c r="D19" i="1" s="1"/>
  <c r="E24" i="1"/>
  <c r="E32" i="1"/>
  <c r="C30" i="1"/>
  <c r="C22" i="1"/>
  <c r="E16" i="1"/>
  <c r="E18" i="1" s="1"/>
  <c r="C14" i="1"/>
  <c r="D11" i="1"/>
  <c r="E33" i="1"/>
  <c r="C31" i="1"/>
  <c r="C23" i="1"/>
  <c r="E17" i="1"/>
  <c r="E19" i="1" s="1"/>
  <c r="C35" i="1"/>
  <c r="D32" i="1"/>
  <c r="E29" i="1"/>
  <c r="C27" i="1"/>
  <c r="D24" i="1"/>
  <c r="D16" i="1"/>
  <c r="D18" i="1" s="1"/>
  <c r="E13" i="1"/>
  <c r="C11" i="1"/>
  <c r="E34" i="1"/>
  <c r="C32" i="1"/>
  <c r="D29" i="1"/>
  <c r="E26" i="1"/>
  <c r="C16" i="1"/>
  <c r="C18" i="1" s="1"/>
  <c r="D13" i="1"/>
  <c r="E15" i="1" l="1"/>
  <c r="E20" i="1" s="1"/>
  <c r="C15" i="1"/>
  <c r="C20" i="1" s="1"/>
  <c r="D15" i="1"/>
  <c r="D21" i="1" s="1"/>
  <c r="C37" i="1"/>
  <c r="C49" i="1" s="1"/>
  <c r="D37" i="1"/>
  <c r="D49" i="1" s="1"/>
  <c r="E37" i="1"/>
  <c r="E49" i="1" s="1"/>
  <c r="C21" i="1" l="1"/>
  <c r="F46" i="1" s="1"/>
  <c r="E21" i="1"/>
  <c r="E39" i="1" s="1"/>
  <c r="D20" i="1"/>
  <c r="D38" i="1" s="1"/>
  <c r="D39" i="1"/>
  <c r="C38" i="1"/>
  <c r="E38" i="1"/>
  <c r="C39" i="1" l="1"/>
  <c r="E46" i="1"/>
  <c r="D46" i="1"/>
</calcChain>
</file>

<file path=xl/sharedStrings.xml><?xml version="1.0" encoding="utf-8"?>
<sst xmlns="http://schemas.openxmlformats.org/spreadsheetml/2006/main" count="124" uniqueCount="52">
  <si>
    <t>Scope</t>
  </si>
  <si>
    <t>KPI's</t>
  </si>
  <si>
    <t>Carbon Impact (tCO2eq)</t>
  </si>
  <si>
    <t>CY2021</t>
  </si>
  <si>
    <t>CY2022</t>
  </si>
  <si>
    <t>CY2023</t>
  </si>
  <si>
    <t>FY25</t>
  </si>
  <si>
    <t xml:space="preserve"> Scope 1 </t>
  </si>
  <si>
    <t>Electricity, heat or stream generated on-site</t>
  </si>
  <si>
    <t>On-site fuel combusiton</t>
  </si>
  <si>
    <t>Company owned vehicule travel</t>
  </si>
  <si>
    <t>Fugitive emissions (ini. Regrigerant gases and AC)</t>
  </si>
  <si>
    <t xml:space="preserve">TOTAL SCOPE 1 </t>
  </si>
  <si>
    <t>Scope 2</t>
  </si>
  <si>
    <t>On-site consumption of purchased electricity, heat stream and cooling (Location-Based)</t>
  </si>
  <si>
    <t>On-site consumption of purchased electricity, heat stream and cooling (Market-Based)</t>
  </si>
  <si>
    <t>TOTAL SCOPE 2 (Location-Based)</t>
  </si>
  <si>
    <t>TOTAL SCOPE 2 (Market-Based)</t>
  </si>
  <si>
    <t>TOTAL SCOPE 1 &amp; 2 (Location-Based)</t>
  </si>
  <si>
    <t>TOTAL SCOPE 1 &amp; 2 (Market-Based)</t>
  </si>
  <si>
    <t>Scope 3</t>
  </si>
  <si>
    <t>Purchased Goods &amp; Services</t>
  </si>
  <si>
    <t>Capital Goods</t>
  </si>
  <si>
    <t>Fuel &amp; Energy Related Activities</t>
  </si>
  <si>
    <t>Upstream Transportation &amp; Distribution</t>
  </si>
  <si>
    <t>Waste Generated in Operations</t>
  </si>
  <si>
    <t>Business Travel</t>
  </si>
  <si>
    <t>Employee Commuting</t>
  </si>
  <si>
    <t>Upstream Leased Assets</t>
  </si>
  <si>
    <t>Downstream Transportation &amp; Dsitribution</t>
  </si>
  <si>
    <t>Processing of sold Products</t>
  </si>
  <si>
    <t>Use of Sold Products</t>
  </si>
  <si>
    <t>End-of-life Treatment of Sold Products</t>
  </si>
  <si>
    <t>Downstream Leased Assets</t>
  </si>
  <si>
    <t>Franchises</t>
  </si>
  <si>
    <t>Investments</t>
  </si>
  <si>
    <t xml:space="preserve">TOTAL SCOPE 3 </t>
  </si>
  <si>
    <t>TOTAL CARBON EMISSIONS EUTELSAT GROUP (Location-Based)</t>
  </si>
  <si>
    <t>TOTAL CARBON EMISSIONS EUTELSAT GROUP (Market-Based)</t>
  </si>
  <si>
    <t>Scope 1 &amp; 2 Carbon Reduction v CY21</t>
  </si>
  <si>
    <t>N/A</t>
  </si>
  <si>
    <t>Eutelsat Satellite Capacity (MBps)</t>
  </si>
  <si>
    <t>Scope 3 Carbon Intensity v 2021</t>
  </si>
  <si>
    <t>Eutelsat Only</t>
  </si>
  <si>
    <t>OneWeb Only</t>
  </si>
  <si>
    <t>Waste Generated in Operations (As of 2023 - London HQ Only)</t>
  </si>
  <si>
    <t>Business Travel (Included in Eutelsat group as from 2023)</t>
  </si>
  <si>
    <t>Employee Commuting (Included in Eutelsat group as from 2023)</t>
  </si>
  <si>
    <t>KPIs</t>
  </si>
  <si>
    <t>Eutelsat Carbon Footprint (FY2025)</t>
  </si>
  <si>
    <t>On-site consumption of purchased electricity, heat stream and cooling 
(Market-Based)</t>
  </si>
  <si>
    <t>Fugitive emissions (inc. refrigerant gases and 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</si>
</sst>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DB9"/>
        <bgColor indexed="64"/>
      </patternFill>
    </fill>
    <fill>
      <patternFill patternType="solid">
        <fgColor rgb="FF4BB0EF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9" fontId="0" fillId="0" borderId="0" xfId="0" applyNumberForma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1" fillId="8" borderId="1" xfId="0" applyFont="1" applyFill="1" applyBorder="1" applyAlignment="1" applyProtection="1">
      <alignment horizontal="center" vertical="center" wrapText="1"/>
    </xf>
    <xf numFmtId="0" fontId="11" fillId="8" borderId="2" xfId="0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1" fillId="8" borderId="4" xfId="0" applyFont="1" applyFill="1" applyBorder="1" applyAlignment="1" applyProtection="1">
      <alignment horizontal="center" vertical="center" wrapText="1"/>
    </xf>
    <xf numFmtId="0" fontId="11" fillId="8" borderId="5" xfId="0" applyFont="1" applyFill="1" applyBorder="1" applyAlignment="1" applyProtection="1">
      <alignment horizontal="center" vertical="center" wrapText="1"/>
    </xf>
    <xf numFmtId="0" fontId="11" fillId="8" borderId="5" xfId="0" applyFont="1" applyFill="1" applyBorder="1" applyAlignment="1" applyProtection="1">
      <alignment horizontal="center" vertical="center" wrapText="1"/>
    </xf>
    <xf numFmtId="0" fontId="11" fillId="8" borderId="6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2" fontId="6" fillId="0" borderId="2" xfId="0" applyNumberFormat="1" applyFont="1" applyFill="1" applyBorder="1" applyAlignment="1" applyProtection="1">
      <alignment horizontal="center"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center" vertical="center" wrapText="1"/>
    </xf>
    <xf numFmtId="4" fontId="6" fillId="0" borderId="10" xfId="0" applyNumberFormat="1" applyFont="1" applyFill="1" applyBorder="1" applyAlignment="1" applyProtection="1">
      <alignment horizontal="center" vertical="center" wrapText="1"/>
    </xf>
    <xf numFmtId="0" fontId="12" fillId="8" borderId="8" xfId="0" applyFont="1" applyFill="1" applyBorder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horizontal="center" vertical="center" wrapText="1"/>
    </xf>
    <xf numFmtId="4" fontId="11" fillId="8" borderId="9" xfId="0" applyNumberFormat="1" applyFont="1" applyFill="1" applyBorder="1" applyAlignment="1" applyProtection="1">
      <alignment horizontal="center" vertical="center" wrapText="1"/>
    </xf>
    <xf numFmtId="4" fontId="11" fillId="8" borderId="10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0" fontId="11" fillId="7" borderId="9" xfId="0" applyFont="1" applyFill="1" applyBorder="1" applyAlignment="1" applyProtection="1">
      <alignment horizontal="center" vertical="center" wrapText="1"/>
    </xf>
    <xf numFmtId="4" fontId="11" fillId="7" borderId="9" xfId="0" applyNumberFormat="1" applyFont="1" applyFill="1" applyBorder="1" applyAlignment="1" applyProtection="1">
      <alignment horizontal="center" vertical="center" wrapText="1"/>
    </xf>
    <xf numFmtId="4" fontId="11" fillId="7" borderId="10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vertical="center" wrapText="1"/>
    </xf>
    <xf numFmtId="0" fontId="12" fillId="8" borderId="8" xfId="0" applyFont="1" applyFill="1" applyBorder="1" applyAlignment="1" applyProtection="1">
      <alignment vertical="center" wrapText="1"/>
    </xf>
    <xf numFmtId="0" fontId="12" fillId="7" borderId="8" xfId="0" applyFont="1" applyFill="1" applyBorder="1" applyAlignment="1" applyProtection="1">
      <alignment vertical="center" wrapText="1"/>
    </xf>
    <xf numFmtId="0" fontId="12" fillId="7" borderId="4" xfId="0" applyFont="1" applyFill="1" applyBorder="1" applyAlignment="1" applyProtection="1">
      <alignment vertical="center" wrapText="1"/>
    </xf>
    <xf numFmtId="0" fontId="11" fillId="7" borderId="5" xfId="0" applyFont="1" applyFill="1" applyBorder="1" applyAlignment="1" applyProtection="1">
      <alignment horizontal="center" vertical="center" wrapText="1"/>
    </xf>
    <xf numFmtId="4" fontId="11" fillId="7" borderId="5" xfId="0" applyNumberFormat="1" applyFont="1" applyFill="1" applyBorder="1" applyAlignment="1" applyProtection="1">
      <alignment horizontal="center" vertical="center" wrapText="1"/>
    </xf>
    <xf numFmtId="4" fontId="11" fillId="7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9" fontId="9" fillId="0" borderId="0" xfId="1" applyFont="1" applyAlignment="1" applyProtection="1">
      <alignment horizontal="right"/>
    </xf>
    <xf numFmtId="9" fontId="2" fillId="0" borderId="0" xfId="1" applyFont="1" applyAlignment="1" applyProtection="1">
      <alignment horizontal="center"/>
    </xf>
    <xf numFmtId="9" fontId="10" fillId="0" borderId="0" xfId="1" applyFont="1" applyAlignment="1" applyProtection="1">
      <alignment horizontal="right"/>
    </xf>
    <xf numFmtId="164" fontId="0" fillId="0" borderId="0" xfId="0" applyNumberFormat="1" applyAlignment="1" applyProtection="1">
      <alignment horizontal="center"/>
    </xf>
    <xf numFmtId="165" fontId="2" fillId="0" borderId="0" xfId="1" applyNumberFormat="1" applyFont="1" applyAlignment="1" applyProtection="1">
      <alignment horizontal="center"/>
    </xf>
    <xf numFmtId="0" fontId="3" fillId="0" borderId="0" xfId="0" applyFont="1" applyProtection="1"/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left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left" vertical="center" wrapText="1"/>
    </xf>
    <xf numFmtId="4" fontId="6" fillId="3" borderId="16" xfId="0" applyNumberFormat="1" applyFont="1" applyFill="1" applyBorder="1" applyAlignment="1" applyProtection="1">
      <alignment horizontal="center" vertical="center" wrapText="1"/>
    </xf>
    <xf numFmtId="4" fontId="6" fillId="3" borderId="10" xfId="0" applyNumberFormat="1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4" fontId="4" fillId="5" borderId="16" xfId="0" applyNumberFormat="1" applyFont="1" applyFill="1" applyBorder="1" applyAlignment="1" applyProtection="1">
      <alignment horizontal="center" vertical="center" wrapText="1"/>
    </xf>
    <xf numFmtId="4" fontId="4" fillId="5" borderId="10" xfId="0" applyNumberFormat="1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left" vertical="center" wrapText="1"/>
    </xf>
    <xf numFmtId="4" fontId="4" fillId="3" borderId="16" xfId="0" applyNumberFormat="1" applyFont="1" applyFill="1" applyBorder="1" applyAlignment="1" applyProtection="1">
      <alignment horizontal="center" vertical="center" wrapText="1"/>
    </xf>
    <xf numFmtId="4" fontId="4" fillId="3" borderId="10" xfId="0" applyNumberFormat="1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4" fontId="4" fillId="6" borderId="16" xfId="0" applyNumberFormat="1" applyFont="1" applyFill="1" applyBorder="1" applyAlignment="1" applyProtection="1">
      <alignment horizontal="center" vertical="center" wrapText="1"/>
    </xf>
    <xf numFmtId="4" fontId="4" fillId="6" borderId="10" xfId="0" applyNumberFormat="1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left" vertical="center" wrapText="1"/>
    </xf>
    <xf numFmtId="0" fontId="6" fillId="3" borderId="16" xfId="0" applyFont="1" applyFill="1" applyBorder="1" applyAlignment="1" applyProtection="1">
      <alignment vertical="center" wrapText="1"/>
    </xf>
    <xf numFmtId="0" fontId="6" fillId="4" borderId="16" xfId="0" applyFont="1" applyFill="1" applyBorder="1" applyAlignment="1" applyProtection="1">
      <alignment horizontal="left" vertical="center" wrapText="1"/>
    </xf>
    <xf numFmtId="4" fontId="6" fillId="4" borderId="16" xfId="0" applyNumberFormat="1" applyFont="1" applyFill="1" applyBorder="1" applyAlignment="1" applyProtection="1">
      <alignment horizontal="center" vertical="center" wrapText="1"/>
    </xf>
    <xf numFmtId="4" fontId="6" fillId="4" borderId="10" xfId="0" applyNumberFormat="1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6" borderId="15" xfId="0" applyFont="1" applyFill="1" applyBorder="1" applyAlignment="1" applyProtection="1">
      <alignment vertical="center" wrapText="1"/>
    </xf>
    <xf numFmtId="0" fontId="4" fillId="6" borderId="16" xfId="0" applyFont="1" applyFill="1" applyBorder="1" applyAlignment="1" applyProtection="1">
      <alignment horizontal="center" vertical="center" wrapText="1"/>
    </xf>
    <xf numFmtId="0" fontId="5" fillId="6" borderId="17" xfId="0" applyFont="1" applyFill="1" applyBorder="1" applyAlignment="1" applyProtection="1">
      <alignment vertical="center" wrapText="1"/>
    </xf>
    <xf numFmtId="0" fontId="4" fillId="6" borderId="18" xfId="0" applyFont="1" applyFill="1" applyBorder="1" applyAlignment="1" applyProtection="1">
      <alignment horizontal="center" vertical="center" wrapText="1"/>
    </xf>
    <xf numFmtId="4" fontId="4" fillId="6" borderId="18" xfId="0" applyNumberFormat="1" applyFont="1" applyFill="1" applyBorder="1" applyAlignment="1" applyProtection="1">
      <alignment horizontal="center" vertical="center" wrapText="1"/>
    </xf>
    <xf numFmtId="4" fontId="4" fillId="6" borderId="11" xfId="0" applyNumberFormat="1" applyFont="1" applyFill="1" applyBorder="1" applyAlignment="1" applyProtection="1">
      <alignment horizontal="center" vertical="center" wrapText="1"/>
    </xf>
    <xf numFmtId="4" fontId="6" fillId="4" borderId="14" xfId="0" applyNumberFormat="1" applyFont="1" applyFill="1" applyBorder="1" applyAlignment="1" applyProtection="1">
      <alignment horizontal="center" vertical="center" wrapText="1"/>
    </xf>
    <xf numFmtId="4" fontId="6" fillId="4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left" vertical="center" wrapText="1"/>
    </xf>
    <xf numFmtId="4" fontId="6" fillId="0" borderId="16" xfId="0" applyNumberFormat="1" applyFont="1" applyBorder="1" applyAlignment="1" applyProtection="1">
      <alignment horizontal="center" vertical="center" wrapText="1"/>
    </xf>
    <xf numFmtId="4" fontId="6" fillId="0" borderId="10" xfId="0" applyNumberFormat="1" applyFont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7DB9"/>
      <color rgb="FF4BB0EF"/>
      <color rgb="FFFA5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115888</xdr:rowOff>
    </xdr:from>
    <xdr:to>
      <xdr:col>1</xdr:col>
      <xdr:colOff>2730925</xdr:colOff>
      <xdr:row>4</xdr:row>
      <xdr:rowOff>59591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5A1B3B-0BE6-4D05-9DB3-B9C400B26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5888"/>
          <a:ext cx="3984256" cy="658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eutelsatgroup.sharepoint.com/sites/DPEF2019-2020/Shared%20Documents/General/Environmental/Eutelsat%20Carbon%20Footprint/Carbon%20Footprint/Carbon%20Trajectory/20250728%20-%20Carbon%20Trajectory%202021-2030%20-%20Financial%20Year%20-%20Master.xlsx" TargetMode="External"/><Relationship Id="rId2" Type="http://schemas.microsoft.com/office/2019/04/relationships/externalLinkLongPath" Target="/sites/DPEF2019-2020/Shared%20Documents/General/Environmental/Eutelsat%20Carbon%20Footprint/Carbon%20Footprint/Carbon%20Trajectory/20250728%20-%20Carbon%20Trajectory%202021-2030%20-%20Financial%20Year%20-%20Master.xlsx?A866AE3C" TargetMode="External"/><Relationship Id="rId1" Type="http://schemas.openxmlformats.org/officeDocument/2006/relationships/externalLinkPath" Target="file:///\\A866AE3C\20250728%20-%20Carbon%20Trajectory%202021-2030%20-%20Financial%20Year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Waterfall for STIP"/>
      <sheetName val="FY Summary"/>
      <sheetName val="Summary"/>
      <sheetName val="Analysis"/>
      <sheetName val="GHG Eutelsat Group (MB)"/>
      <sheetName val="GHG Eutelsat Group (LB)"/>
      <sheetName val="Net-Zero Analysis"/>
      <sheetName val="Other Sites Non-Electricity"/>
      <sheetName val="Other sites Electricity "/>
      <sheetName val="Terminals - Carbon Impact"/>
      <sheetName val="Terminals - Transport &amp; Use"/>
      <sheetName val="Terminals - End of life"/>
      <sheetName val="Commuting"/>
      <sheetName val="IT Equipements"/>
      <sheetName val="Visitors"/>
      <sheetName val="Catering"/>
      <sheetName val="Electricity Carbon Factors"/>
      <sheetName val="Summary - Electrical &amp; Energy"/>
      <sheetName val="Electrical Evolution ILM"/>
      <sheetName val="Electrical evolution RMB"/>
      <sheetName val="Electrical Evolution Turin"/>
      <sheetName val="Electrical Evolution Cagliari"/>
      <sheetName val="Electrical Evolut Madeira"/>
      <sheetName val="Electrical Evolution Iztapalapa"/>
      <sheetName val="Electrical Evolution Hermosillo"/>
      <sheetName val="Electrical Evolution London HQ"/>
    </sheetNames>
    <sheetDataSet>
      <sheetData sheetId="0" refreshError="1"/>
      <sheetData sheetId="1" refreshError="1"/>
      <sheetData sheetId="2">
        <row r="59">
          <cell r="C59">
            <v>67.797862859999995</v>
          </cell>
          <cell r="D59">
            <v>35.444736599999999</v>
          </cell>
          <cell r="E59">
            <v>33.942999999999998</v>
          </cell>
        </row>
        <row r="60">
          <cell r="C60">
            <v>70.964325344376959</v>
          </cell>
          <cell r="D60">
            <v>94.844566861690737</v>
          </cell>
          <cell r="E60">
            <v>98.718135872384948</v>
          </cell>
        </row>
        <row r="61">
          <cell r="C61">
            <v>369.56993999999997</v>
          </cell>
          <cell r="D61">
            <v>286.77479999999997</v>
          </cell>
          <cell r="E61">
            <v>226.83500000000004</v>
          </cell>
        </row>
        <row r="62">
          <cell r="C62">
            <v>508.33212820437694</v>
          </cell>
          <cell r="D62">
            <v>417.06410346169071</v>
          </cell>
          <cell r="E62">
            <v>359.49613587238497</v>
          </cell>
        </row>
        <row r="63">
          <cell r="C63">
            <v>5405.9052766363893</v>
          </cell>
          <cell r="D63">
            <v>5152.2726417105414</v>
          </cell>
          <cell r="E63">
            <v>5357.527338821933</v>
          </cell>
        </row>
        <row r="64">
          <cell r="C64">
            <v>5405.9052766363893</v>
          </cell>
          <cell r="D64">
            <v>5152.2726417105414</v>
          </cell>
          <cell r="E64">
            <v>5357.527338821933</v>
          </cell>
        </row>
        <row r="65">
          <cell r="C65">
            <v>5405.9052766363893</v>
          </cell>
          <cell r="D65">
            <v>5152.2726417105414</v>
          </cell>
          <cell r="E65">
            <v>5357.527338821933</v>
          </cell>
        </row>
        <row r="66">
          <cell r="C66">
            <v>5405.9052766363893</v>
          </cell>
          <cell r="D66">
            <v>5152.2726417105414</v>
          </cell>
          <cell r="E66">
            <v>5357.527338821933</v>
          </cell>
        </row>
        <row r="67">
          <cell r="C67">
            <v>5914.2374048407664</v>
          </cell>
          <cell r="D67">
            <v>5569.3367451722324</v>
          </cell>
          <cell r="E67">
            <v>5717.0234746943179</v>
          </cell>
        </row>
        <row r="68">
          <cell r="C68">
            <v>5914.2374048407664</v>
          </cell>
          <cell r="D68">
            <v>5569.3367451722324</v>
          </cell>
          <cell r="E68">
            <v>5717.0234746943179</v>
          </cell>
        </row>
        <row r="69">
          <cell r="C69">
            <v>17958.087945586562</v>
          </cell>
          <cell r="D69">
            <v>48224.856460104347</v>
          </cell>
          <cell r="E69">
            <v>4467.082674058578</v>
          </cell>
        </row>
        <row r="70">
          <cell r="C70">
            <v>46851.400762371319</v>
          </cell>
          <cell r="D70">
            <v>851.40076237131689</v>
          </cell>
          <cell r="E70">
            <v>184093.51250000001</v>
          </cell>
        </row>
        <row r="71">
          <cell r="C71">
            <v>739.24711699213117</v>
          </cell>
          <cell r="D71">
            <v>719.71340280020445</v>
          </cell>
          <cell r="E71">
            <v>747.22429708668551</v>
          </cell>
        </row>
        <row r="72">
          <cell r="C72">
            <v>2069.3376176967822</v>
          </cell>
          <cell r="D72">
            <v>2104.0521739877936</v>
          </cell>
          <cell r="E72">
            <v>745.38700000000006</v>
          </cell>
        </row>
        <row r="73">
          <cell r="C73">
            <v>46.319532844052745</v>
          </cell>
          <cell r="D73">
            <v>40.184256386166005</v>
          </cell>
          <cell r="E73">
            <v>37.6314449414226</v>
          </cell>
        </row>
        <row r="74">
          <cell r="C74">
            <v>333.82285344000002</v>
          </cell>
          <cell r="D74">
            <v>748.11115491999999</v>
          </cell>
          <cell r="E74">
            <v>2601.8806187999999</v>
          </cell>
        </row>
        <row r="75">
          <cell r="C75">
            <v>777</v>
          </cell>
          <cell r="D75">
            <v>786.8</v>
          </cell>
          <cell r="E75">
            <v>1262.8</v>
          </cell>
        </row>
        <row r="76">
          <cell r="C76">
            <v>10591.044295393411</v>
          </cell>
          <cell r="D76">
            <v>9637.9197315443998</v>
          </cell>
          <cell r="E76">
            <v>11449.838602301255</v>
          </cell>
        </row>
        <row r="77">
          <cell r="C77">
            <v>517.33440442419555</v>
          </cell>
          <cell r="D77">
            <v>526.0130434969484</v>
          </cell>
          <cell r="E77">
            <v>186.34675000000001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16160.679106319998</v>
          </cell>
          <cell r="D79">
            <v>16164.473587919998</v>
          </cell>
          <cell r="E79">
            <v>11606.13054</v>
          </cell>
        </row>
        <row r="80">
          <cell r="C80">
            <v>1480.8758759999998</v>
          </cell>
          <cell r="D80">
            <v>1480.8758759999998</v>
          </cell>
          <cell r="E80">
            <v>581.54999999999995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97525.149511068448</v>
          </cell>
          <cell r="D84">
            <v>81284.400449531182</v>
          </cell>
          <cell r="E84">
            <v>217779.38442718794</v>
          </cell>
        </row>
        <row r="85">
          <cell r="C85">
            <v>103439.38691590921</v>
          </cell>
          <cell r="D85">
            <v>86853.737194703412</v>
          </cell>
          <cell r="E85">
            <v>223496.40790188225</v>
          </cell>
        </row>
        <row r="86">
          <cell r="C86">
            <v>103439.38691590921</v>
          </cell>
          <cell r="D86">
            <v>86853.737194703412</v>
          </cell>
          <cell r="E86">
            <v>223496.40790188225</v>
          </cell>
        </row>
        <row r="95">
          <cell r="C95">
            <v>11.72500594520548</v>
          </cell>
          <cell r="D95">
            <v>5.1799754385964913</v>
          </cell>
          <cell r="E95">
            <v>1.5561</v>
          </cell>
        </row>
        <row r="96">
          <cell r="C96">
            <v>0</v>
          </cell>
          <cell r="D96">
            <v>0</v>
          </cell>
          <cell r="E96">
            <v>0.3458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C98">
            <v>11.72500594520548</v>
          </cell>
          <cell r="D98">
            <v>5.1799754385964913</v>
          </cell>
          <cell r="E98">
            <v>1.9018999999999999</v>
          </cell>
        </row>
        <row r="99">
          <cell r="C99">
            <v>37.31351418315068</v>
          </cell>
          <cell r="D99">
            <v>108.20842552456141</v>
          </cell>
          <cell r="E99">
            <v>223.51429146252957</v>
          </cell>
        </row>
        <row r="100">
          <cell r="C100">
            <v>19.785286799817349</v>
          </cell>
          <cell r="D100">
            <v>34.341596124561406</v>
          </cell>
          <cell r="E100">
            <v>56.175273252529557</v>
          </cell>
        </row>
        <row r="101">
          <cell r="C101">
            <v>37.31351418315068</v>
          </cell>
          <cell r="D101">
            <v>108.20842552456141</v>
          </cell>
          <cell r="E101">
            <v>223.51429146252957</v>
          </cell>
        </row>
        <row r="102">
          <cell r="C102">
            <v>19.785286799817349</v>
          </cell>
          <cell r="D102">
            <v>34.341596124561406</v>
          </cell>
          <cell r="E102">
            <v>56.175273252529557</v>
          </cell>
        </row>
        <row r="103">
          <cell r="C103">
            <v>49.038520128356161</v>
          </cell>
          <cell r="D103">
            <v>113.38840096315789</v>
          </cell>
          <cell r="E103">
            <v>225.41619146252958</v>
          </cell>
        </row>
        <row r="104">
          <cell r="C104">
            <v>31.510292745022831</v>
          </cell>
          <cell r="D104">
            <v>39.521571563157899</v>
          </cell>
          <cell r="E104">
            <v>58.077173252529555</v>
          </cell>
        </row>
        <row r="105">
          <cell r="C105">
            <v>184479.33477811716</v>
          </cell>
          <cell r="D105">
            <v>75745.701167478255</v>
          </cell>
          <cell r="E105">
            <v>91378.923259999996</v>
          </cell>
        </row>
        <row r="106">
          <cell r="C106">
            <v>124912.58017788664</v>
          </cell>
          <cell r="D106">
            <v>98721.444467925292</v>
          </cell>
          <cell r="E106">
            <v>182244.37600000002</v>
          </cell>
        </row>
        <row r="107">
          <cell r="C107">
            <v>4.1576296712328755</v>
          </cell>
          <cell r="D107">
            <v>6.9432701754385961</v>
          </cell>
          <cell r="E107">
            <v>22.29390904574468</v>
          </cell>
        </row>
        <row r="108">
          <cell r="C108">
            <v>0</v>
          </cell>
          <cell r="D108">
            <v>32.089085647153219</v>
          </cell>
          <cell r="E108">
            <v>49.387</v>
          </cell>
        </row>
        <row r="109">
          <cell r="C109">
            <v>1.5520193556738282</v>
          </cell>
          <cell r="D109">
            <v>3.4717864328063244</v>
          </cell>
          <cell r="E109">
            <v>3.62</v>
          </cell>
        </row>
        <row r="110">
          <cell r="C110">
            <v>103.13506288029225</v>
          </cell>
          <cell r="D110">
            <v>346.4711306702859</v>
          </cell>
          <cell r="E110">
            <v>0</v>
          </cell>
        </row>
        <row r="111">
          <cell r="C111">
            <v>181.29999999999998</v>
          </cell>
          <cell r="D111">
            <v>350.7</v>
          </cell>
          <cell r="E111">
            <v>0</v>
          </cell>
        </row>
        <row r="112">
          <cell r="C112">
            <v>0</v>
          </cell>
          <cell r="D112">
            <v>0</v>
          </cell>
          <cell r="E112">
            <v>66.357500000000002</v>
          </cell>
        </row>
        <row r="113">
          <cell r="C113">
            <v>0</v>
          </cell>
          <cell r="D113">
            <v>8.0222714117883047</v>
          </cell>
          <cell r="E113">
            <v>12.34675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254.63129999999995</v>
          </cell>
          <cell r="E115">
            <v>788.43790999999999</v>
          </cell>
        </row>
        <row r="116">
          <cell r="C116">
            <v>0</v>
          </cell>
          <cell r="D116">
            <v>13.40625</v>
          </cell>
          <cell r="E116">
            <v>41.510624999999997</v>
          </cell>
        </row>
        <row r="117">
          <cell r="C117">
            <v>0</v>
          </cell>
          <cell r="D117">
            <v>0</v>
          </cell>
          <cell r="E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309682.05966791097</v>
          </cell>
          <cell r="D120">
            <v>175482.88072974104</v>
          </cell>
          <cell r="E120">
            <v>274607.25295404572</v>
          </cell>
        </row>
        <row r="121">
          <cell r="C121">
            <v>309731.09818803932</v>
          </cell>
          <cell r="D121">
            <v>175596.2691307042</v>
          </cell>
          <cell r="E121">
            <v>274832.66914550826</v>
          </cell>
        </row>
        <row r="122">
          <cell r="C122">
            <v>309713.56996065599</v>
          </cell>
          <cell r="D122">
            <v>175522.40230130419</v>
          </cell>
          <cell r="E122">
            <v>274665.33012729825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42C0-9082-41D3-90F1-E0EFD7D4E3BE}">
  <dimension ref="A7:O177"/>
  <sheetViews>
    <sheetView showGridLines="0" tabSelected="1" zoomScale="80" zoomScaleNormal="80" workbookViewId="0">
      <selection activeCell="G32" sqref="G32"/>
    </sheetView>
  </sheetViews>
  <sheetFormatPr defaultRowHeight="14.5" x14ac:dyDescent="0.35"/>
  <cols>
    <col min="1" max="1" width="19.26953125" customWidth="1"/>
    <col min="2" max="2" width="77.26953125" customWidth="1"/>
    <col min="3" max="4" width="32.453125" style="1" hidden="1" customWidth="1"/>
    <col min="5" max="6" width="32.453125" style="1" customWidth="1"/>
    <col min="7" max="7" width="16.453125" customWidth="1"/>
    <col min="8" max="8" width="13.453125" customWidth="1"/>
    <col min="9" max="9" width="15.453125" customWidth="1"/>
    <col min="10" max="10" width="16.453125" customWidth="1"/>
    <col min="11" max="11" width="13.453125" customWidth="1"/>
    <col min="12" max="13" width="14.26953125" customWidth="1"/>
    <col min="14" max="14" width="11.7265625" customWidth="1"/>
  </cols>
  <sheetData>
    <row r="7" spans="1:7" s="5" customFormat="1" ht="26" x14ac:dyDescent="0.6">
      <c r="A7" s="6" t="s">
        <v>49</v>
      </c>
      <c r="B7" s="7"/>
      <c r="C7" s="8"/>
      <c r="D7" s="8"/>
      <c r="E7" s="8"/>
      <c r="F7" s="8"/>
    </row>
    <row r="8" spans="1:7" ht="15" thickBot="1" x14ac:dyDescent="0.4">
      <c r="A8" s="9"/>
      <c r="B8" s="9"/>
      <c r="C8" s="10"/>
      <c r="D8" s="10"/>
      <c r="E8" s="10"/>
      <c r="F8" s="10"/>
    </row>
    <row r="9" spans="1:7" ht="15" customHeight="1" thickTop="1" x14ac:dyDescent="0.35">
      <c r="A9" s="11" t="s">
        <v>0</v>
      </c>
      <c r="B9" s="12" t="s">
        <v>48</v>
      </c>
      <c r="C9" s="12" t="s">
        <v>2</v>
      </c>
      <c r="D9" s="12"/>
      <c r="E9" s="12"/>
      <c r="F9" s="13"/>
    </row>
    <row r="10" spans="1:7" ht="36" customHeight="1" thickBot="1" x14ac:dyDescent="0.4">
      <c r="A10" s="14"/>
      <c r="B10" s="15"/>
      <c r="C10" s="16" t="s">
        <v>3</v>
      </c>
      <c r="D10" s="16" t="s">
        <v>4</v>
      </c>
      <c r="E10" s="16" t="s">
        <v>5</v>
      </c>
      <c r="F10" s="17" t="s">
        <v>6</v>
      </c>
    </row>
    <row r="11" spans="1:7" ht="15" thickTop="1" x14ac:dyDescent="0.35">
      <c r="A11" s="18" t="s">
        <v>7</v>
      </c>
      <c r="B11" s="19" t="s">
        <v>8</v>
      </c>
      <c r="C11" s="20">
        <f>C55+C91</f>
        <v>0</v>
      </c>
      <c r="D11" s="20">
        <f>D55+D91</f>
        <v>0</v>
      </c>
      <c r="E11" s="20">
        <f>E55+E91</f>
        <v>0</v>
      </c>
      <c r="F11" s="21">
        <v>0</v>
      </c>
    </row>
    <row r="12" spans="1:7" x14ac:dyDescent="0.35">
      <c r="A12" s="22"/>
      <c r="B12" s="23" t="s">
        <v>9</v>
      </c>
      <c r="C12" s="24">
        <f>C56+C92</f>
        <v>79.522868805205476</v>
      </c>
      <c r="D12" s="24">
        <f>D56+D92</f>
        <v>40.624712038596492</v>
      </c>
      <c r="E12" s="24">
        <f>E56+E92</f>
        <v>35.499099999999999</v>
      </c>
      <c r="F12" s="25">
        <v>123.72594203000001</v>
      </c>
    </row>
    <row r="13" spans="1:7" x14ac:dyDescent="0.35">
      <c r="A13" s="22"/>
      <c r="B13" s="23" t="s">
        <v>10</v>
      </c>
      <c r="C13" s="24">
        <f>C57+C93</f>
        <v>70.964325344376959</v>
      </c>
      <c r="D13" s="24">
        <f>D57+D93</f>
        <v>94.844566861690737</v>
      </c>
      <c r="E13" s="24">
        <f>E57+E93</f>
        <v>99.063935872384945</v>
      </c>
      <c r="F13" s="25">
        <v>70.639950153606861</v>
      </c>
    </row>
    <row r="14" spans="1:7" x14ac:dyDescent="0.35">
      <c r="A14" s="22"/>
      <c r="B14" s="23" t="s">
        <v>51</v>
      </c>
      <c r="C14" s="24">
        <f>C58+C94</f>
        <v>369.56993999999997</v>
      </c>
      <c r="D14" s="24">
        <f>D58+D94</f>
        <v>286.77479999999997</v>
      </c>
      <c r="E14" s="24">
        <f>E58+E94</f>
        <v>226.83500000000004</v>
      </c>
      <c r="F14" s="25">
        <v>436.15237999999999</v>
      </c>
    </row>
    <row r="15" spans="1:7" x14ac:dyDescent="0.35">
      <c r="A15" s="26"/>
      <c r="B15" s="27" t="s">
        <v>12</v>
      </c>
      <c r="C15" s="28">
        <f t="shared" ref="C15:E15" si="0">SUM(C12:C14)</f>
        <v>520.05713414958245</v>
      </c>
      <c r="D15" s="28">
        <f t="shared" si="0"/>
        <v>422.24407890028721</v>
      </c>
      <c r="E15" s="28">
        <f t="shared" si="0"/>
        <v>361.39803587238498</v>
      </c>
      <c r="F15" s="29">
        <v>630.51827218360688</v>
      </c>
      <c r="G15" s="2"/>
    </row>
    <row r="16" spans="1:7" ht="28" x14ac:dyDescent="0.35">
      <c r="A16" s="22" t="s">
        <v>13</v>
      </c>
      <c r="B16" s="30" t="s">
        <v>14</v>
      </c>
      <c r="C16" s="24">
        <f>C60+C96</f>
        <v>5443.2187908195401</v>
      </c>
      <c r="D16" s="24">
        <f>D60+D96</f>
        <v>5260.4810672351032</v>
      </c>
      <c r="E16" s="24">
        <f>E60+E96</f>
        <v>5581.0416302844624</v>
      </c>
      <c r="F16" s="25">
        <v>4817.8897095638422</v>
      </c>
    </row>
    <row r="17" spans="1:15" ht="28" x14ac:dyDescent="0.35">
      <c r="A17" s="22"/>
      <c r="B17" s="30" t="s">
        <v>50</v>
      </c>
      <c r="C17" s="24">
        <f>C61+C97</f>
        <v>5425.6905634362065</v>
      </c>
      <c r="D17" s="24">
        <f>D61+D97</f>
        <v>5186.6142378351024</v>
      </c>
      <c r="E17" s="24">
        <f>E61+E97</f>
        <v>5413.7026120744622</v>
      </c>
      <c r="F17" s="25">
        <v>2510.7529224168707</v>
      </c>
    </row>
    <row r="18" spans="1:15" x14ac:dyDescent="0.35">
      <c r="A18" s="26"/>
      <c r="B18" s="27" t="s">
        <v>16</v>
      </c>
      <c r="C18" s="28">
        <f t="shared" ref="C18:E19" si="1">C16</f>
        <v>5443.2187908195401</v>
      </c>
      <c r="D18" s="28">
        <f t="shared" si="1"/>
        <v>5260.4810672351032</v>
      </c>
      <c r="E18" s="28">
        <f t="shared" si="1"/>
        <v>5581.0416302844624</v>
      </c>
      <c r="F18" s="29">
        <v>4817.8897095638422</v>
      </c>
      <c r="G18" s="2"/>
    </row>
    <row r="19" spans="1:15" x14ac:dyDescent="0.35">
      <c r="A19" s="26"/>
      <c r="B19" s="27" t="s">
        <v>17</v>
      </c>
      <c r="C19" s="28">
        <f t="shared" si="1"/>
        <v>5425.6905634362065</v>
      </c>
      <c r="D19" s="28">
        <f t="shared" si="1"/>
        <v>5186.6142378351024</v>
      </c>
      <c r="E19" s="28">
        <f t="shared" si="1"/>
        <v>5413.7026120744622</v>
      </c>
      <c r="F19" s="29">
        <v>2510.7529224168707</v>
      </c>
      <c r="G19" s="2"/>
    </row>
    <row r="20" spans="1:15" x14ac:dyDescent="0.35">
      <c r="A20" s="31"/>
      <c r="B20" s="32" t="s">
        <v>18</v>
      </c>
      <c r="C20" s="33">
        <f t="shared" ref="C20:E20" si="2">C18+C15</f>
        <v>5963.2759249691226</v>
      </c>
      <c r="D20" s="33">
        <f t="shared" si="2"/>
        <v>5682.7251461353908</v>
      </c>
      <c r="E20" s="33">
        <f t="shared" si="2"/>
        <v>5942.4396661568471</v>
      </c>
      <c r="F20" s="34">
        <v>5448.4079817474494</v>
      </c>
      <c r="G20" s="2"/>
    </row>
    <row r="21" spans="1:15" x14ac:dyDescent="0.35">
      <c r="A21" s="31"/>
      <c r="B21" s="32" t="s">
        <v>19</v>
      </c>
      <c r="C21" s="33">
        <f t="shared" ref="C21:E21" si="3">C19+C15</f>
        <v>5945.747697585789</v>
      </c>
      <c r="D21" s="33">
        <f t="shared" si="3"/>
        <v>5608.85831673539</v>
      </c>
      <c r="E21" s="33">
        <f t="shared" si="3"/>
        <v>5775.1006479468469</v>
      </c>
      <c r="F21" s="34">
        <v>3141.2711946004774</v>
      </c>
      <c r="G21" s="2"/>
    </row>
    <row r="22" spans="1:15" x14ac:dyDescent="0.35">
      <c r="A22" s="22" t="s">
        <v>20</v>
      </c>
      <c r="B22" s="23" t="s">
        <v>21</v>
      </c>
      <c r="C22" s="24">
        <f>C66+C102</f>
        <v>202437.42272370373</v>
      </c>
      <c r="D22" s="24">
        <f>D66+D102</f>
        <v>123970.5576275826</v>
      </c>
      <c r="E22" s="24">
        <f>E66+E102</f>
        <v>95846.005934058572</v>
      </c>
      <c r="F22" s="25">
        <v>40415.424886394299</v>
      </c>
      <c r="G22" s="3"/>
      <c r="H22" s="2"/>
      <c r="I22" s="2"/>
      <c r="J22" s="2"/>
      <c r="K22" s="2"/>
      <c r="L22" s="2"/>
      <c r="M22" s="2"/>
      <c r="N22" s="2"/>
      <c r="O22" s="2"/>
    </row>
    <row r="23" spans="1:15" x14ac:dyDescent="0.35">
      <c r="A23" s="22"/>
      <c r="B23" s="35" t="s">
        <v>22</v>
      </c>
      <c r="C23" s="24">
        <f>C67+C103</f>
        <v>171763.98094025796</v>
      </c>
      <c r="D23" s="24">
        <f>D67+D103</f>
        <v>99572.845230296603</v>
      </c>
      <c r="E23" s="24">
        <f>E67+E103</f>
        <v>366337.8885</v>
      </c>
      <c r="F23" s="25">
        <v>80278.629940000013</v>
      </c>
    </row>
    <row r="24" spans="1:15" x14ac:dyDescent="0.35">
      <c r="A24" s="22"/>
      <c r="B24" s="36" t="s">
        <v>23</v>
      </c>
      <c r="C24" s="24">
        <f>C68+C104</f>
        <v>743.40474666336399</v>
      </c>
      <c r="D24" s="24">
        <f>D68+D104</f>
        <v>726.656672975643</v>
      </c>
      <c r="E24" s="24">
        <f>E68+E104</f>
        <v>769.51820613243024</v>
      </c>
      <c r="F24" s="25">
        <v>1771.3209921969847</v>
      </c>
    </row>
    <row r="25" spans="1:15" x14ac:dyDescent="0.35">
      <c r="A25" s="22"/>
      <c r="B25" s="36" t="s">
        <v>24</v>
      </c>
      <c r="C25" s="24">
        <f>C69+C105</f>
        <v>2069.3376176967822</v>
      </c>
      <c r="D25" s="24">
        <f>D69+D105</f>
        <v>2136.1412596349469</v>
      </c>
      <c r="E25" s="24">
        <f>E69+E105</f>
        <v>794.77400000000011</v>
      </c>
      <c r="F25" s="25">
        <v>1691.8020000000001</v>
      </c>
    </row>
    <row r="26" spans="1:15" x14ac:dyDescent="0.35">
      <c r="A26" s="22"/>
      <c r="B26" s="23" t="s">
        <v>25</v>
      </c>
      <c r="C26" s="24">
        <f>C70+C106</f>
        <v>47.871552199726572</v>
      </c>
      <c r="D26" s="24">
        <f>D70+D106</f>
        <v>43.656042818972331</v>
      </c>
      <c r="E26" s="24">
        <f>E70+E106</f>
        <v>41.251444941422598</v>
      </c>
      <c r="F26" s="25">
        <v>76.126411997199426</v>
      </c>
    </row>
    <row r="27" spans="1:15" x14ac:dyDescent="0.35">
      <c r="A27" s="22"/>
      <c r="B27" s="35" t="s">
        <v>26</v>
      </c>
      <c r="C27" s="24">
        <f>C71+C107</f>
        <v>436.95791632029227</v>
      </c>
      <c r="D27" s="24">
        <f>D71+D107</f>
        <v>1094.5822855902859</v>
      </c>
      <c r="E27" s="24">
        <f>E71+E107</f>
        <v>2601.8806187999999</v>
      </c>
      <c r="F27" s="25">
        <v>3649.7452775899992</v>
      </c>
    </row>
    <row r="28" spans="1:15" x14ac:dyDescent="0.35">
      <c r="A28" s="22"/>
      <c r="B28" s="35" t="s">
        <v>27</v>
      </c>
      <c r="C28" s="24">
        <f>C72+C108</f>
        <v>958.3</v>
      </c>
      <c r="D28" s="24">
        <f>D72+D108</f>
        <v>1137.5</v>
      </c>
      <c r="E28" s="24">
        <f>E72+E108</f>
        <v>1262.8</v>
      </c>
      <c r="F28" s="25">
        <v>1147.3</v>
      </c>
    </row>
    <row r="29" spans="1:15" x14ac:dyDescent="0.35">
      <c r="A29" s="22"/>
      <c r="B29" s="35" t="s">
        <v>28</v>
      </c>
      <c r="C29" s="24">
        <f>C73+C109</f>
        <v>10591.044295393411</v>
      </c>
      <c r="D29" s="24">
        <f>D73+D109</f>
        <v>9637.9197315443998</v>
      </c>
      <c r="E29" s="24">
        <f>E73+E109</f>
        <v>11516.196102301255</v>
      </c>
      <c r="F29" s="25">
        <v>7647.902757241226</v>
      </c>
    </row>
    <row r="30" spans="1:15" x14ac:dyDescent="0.35">
      <c r="A30" s="22"/>
      <c r="B30" s="35" t="s">
        <v>29</v>
      </c>
      <c r="C30" s="24">
        <f>C74+C110</f>
        <v>517.33440442419555</v>
      </c>
      <c r="D30" s="24">
        <f>D74+D110</f>
        <v>534.03531490873672</v>
      </c>
      <c r="E30" s="24">
        <f>E74+E110</f>
        <v>198.69350000000003</v>
      </c>
      <c r="F30" s="25">
        <v>0.43753500000000001</v>
      </c>
      <c r="H30" s="4"/>
    </row>
    <row r="31" spans="1:15" x14ac:dyDescent="0.35">
      <c r="A31" s="22"/>
      <c r="B31" s="23" t="s">
        <v>30</v>
      </c>
      <c r="C31" s="24">
        <f>C75+C111</f>
        <v>0</v>
      </c>
      <c r="D31" s="24">
        <f>D75+D111</f>
        <v>0</v>
      </c>
      <c r="E31" s="24">
        <f>E75+E111</f>
        <v>0</v>
      </c>
      <c r="F31" s="25">
        <v>0</v>
      </c>
      <c r="H31" s="4"/>
    </row>
    <row r="32" spans="1:15" x14ac:dyDescent="0.35">
      <c r="A32" s="22"/>
      <c r="B32" s="23" t="s">
        <v>31</v>
      </c>
      <c r="C32" s="24">
        <f>C76+C112</f>
        <v>16160.679106319998</v>
      </c>
      <c r="D32" s="24">
        <f>D76+D112</f>
        <v>16419.104887919999</v>
      </c>
      <c r="E32" s="24">
        <f>E76+E112</f>
        <v>12394.568450000001</v>
      </c>
      <c r="F32" s="25">
        <v>13152.797630000001</v>
      </c>
      <c r="H32" s="4"/>
    </row>
    <row r="33" spans="1:6" x14ac:dyDescent="0.35">
      <c r="A33" s="22"/>
      <c r="B33" s="23" t="s">
        <v>32</v>
      </c>
      <c r="C33" s="24">
        <f>C77+C113</f>
        <v>1480.8758759999998</v>
      </c>
      <c r="D33" s="24">
        <f>D77+D113</f>
        <v>1494.2821259999998</v>
      </c>
      <c r="E33" s="24">
        <f>E77+E113</f>
        <v>623.06062499999996</v>
      </c>
      <c r="F33" s="25">
        <v>556.21405000000004</v>
      </c>
    </row>
    <row r="34" spans="1:6" x14ac:dyDescent="0.35">
      <c r="A34" s="22"/>
      <c r="B34" s="23" t="s">
        <v>33</v>
      </c>
      <c r="C34" s="24">
        <f>C78+C114</f>
        <v>0</v>
      </c>
      <c r="D34" s="24">
        <f>D78+D114</f>
        <v>0</v>
      </c>
      <c r="E34" s="24">
        <f>E78+E114</f>
        <v>0</v>
      </c>
      <c r="F34" s="25">
        <v>0</v>
      </c>
    </row>
    <row r="35" spans="1:6" x14ac:dyDescent="0.35">
      <c r="A35" s="22"/>
      <c r="B35" s="23" t="s">
        <v>34</v>
      </c>
      <c r="C35" s="24">
        <f>C79+C115</f>
        <v>0</v>
      </c>
      <c r="D35" s="24">
        <f>D79+D115</f>
        <v>0</v>
      </c>
      <c r="E35" s="24">
        <f>E79+E115</f>
        <v>0</v>
      </c>
      <c r="F35" s="25">
        <v>0</v>
      </c>
    </row>
    <row r="36" spans="1:6" x14ac:dyDescent="0.35">
      <c r="A36" s="22"/>
      <c r="B36" s="23" t="s">
        <v>35</v>
      </c>
      <c r="C36" s="24">
        <f>C80+C116</f>
        <v>0</v>
      </c>
      <c r="D36" s="24">
        <f>D80+D116</f>
        <v>0</v>
      </c>
      <c r="E36" s="24">
        <f>E80+E116</f>
        <v>0</v>
      </c>
      <c r="F36" s="25">
        <v>0</v>
      </c>
    </row>
    <row r="37" spans="1:6" x14ac:dyDescent="0.35">
      <c r="A37" s="37"/>
      <c r="B37" s="27" t="s">
        <v>36</v>
      </c>
      <c r="C37" s="28">
        <f t="shared" ref="C37:E37" si="4">SUM(C24:C36)+C23+C22</f>
        <v>407207.20917897945</v>
      </c>
      <c r="D37" s="28">
        <f t="shared" si="4"/>
        <v>256767.28117927219</v>
      </c>
      <c r="E37" s="28">
        <f t="shared" si="4"/>
        <v>492386.63738123368</v>
      </c>
      <c r="F37" s="29">
        <v>150387.70148041972</v>
      </c>
    </row>
    <row r="38" spans="1:6" ht="17" customHeight="1" x14ac:dyDescent="0.35">
      <c r="A38" s="38"/>
      <c r="B38" s="32" t="s">
        <v>37</v>
      </c>
      <c r="C38" s="33">
        <f t="shared" ref="C38:E38" si="5">C20+C37</f>
        <v>413170.48510394857</v>
      </c>
      <c r="D38" s="33">
        <f t="shared" si="5"/>
        <v>262450.00632540759</v>
      </c>
      <c r="E38" s="33">
        <f t="shared" si="5"/>
        <v>498329.07704739051</v>
      </c>
      <c r="F38" s="34">
        <v>155836.10946216717</v>
      </c>
    </row>
    <row r="39" spans="1:6" ht="16.5" customHeight="1" thickBot="1" x14ac:dyDescent="0.4">
      <c r="A39" s="39"/>
      <c r="B39" s="40" t="s">
        <v>38</v>
      </c>
      <c r="C39" s="41">
        <f t="shared" ref="C39:E39" si="6">C37+C21</f>
        <v>413152.95687656524</v>
      </c>
      <c r="D39" s="41">
        <f t="shared" si="6"/>
        <v>262376.13949600758</v>
      </c>
      <c r="E39" s="41">
        <f t="shared" si="6"/>
        <v>498161.7380291805</v>
      </c>
      <c r="F39" s="42">
        <v>153528.9726750202</v>
      </c>
    </row>
    <row r="40" spans="1:6" ht="15" thickTop="1" x14ac:dyDescent="0.35">
      <c r="A40" s="43"/>
      <c r="B40" s="43"/>
      <c r="C40" s="44"/>
      <c r="D40" s="44"/>
      <c r="E40" s="44"/>
      <c r="F40" s="44"/>
    </row>
    <row r="41" spans="1:6" x14ac:dyDescent="0.35">
      <c r="A41" s="43"/>
      <c r="B41" s="43"/>
      <c r="C41" s="44"/>
      <c r="D41" s="44"/>
      <c r="E41" s="44"/>
      <c r="F41" s="44"/>
    </row>
    <row r="42" spans="1:6" x14ac:dyDescent="0.35">
      <c r="A42" s="43"/>
      <c r="B42" s="43"/>
      <c r="C42" s="44"/>
      <c r="D42" s="44"/>
      <c r="E42" s="44"/>
      <c r="F42" s="44"/>
    </row>
    <row r="43" spans="1:6" x14ac:dyDescent="0.35">
      <c r="A43" s="43"/>
      <c r="B43" s="43"/>
      <c r="C43" s="44"/>
      <c r="D43" s="44"/>
      <c r="E43" s="44"/>
      <c r="F43" s="44"/>
    </row>
    <row r="44" spans="1:6" x14ac:dyDescent="0.35">
      <c r="A44" s="43"/>
      <c r="B44" s="43"/>
      <c r="C44" s="44"/>
      <c r="D44" s="44"/>
      <c r="E44" s="44"/>
      <c r="F44" s="44"/>
    </row>
    <row r="45" spans="1:6" hidden="1" x14ac:dyDescent="0.35">
      <c r="A45" s="43"/>
      <c r="B45" s="43"/>
      <c r="C45" s="44"/>
      <c r="D45" s="44"/>
      <c r="E45" s="44"/>
      <c r="F45" s="44"/>
    </row>
    <row r="46" spans="1:6" ht="18.5" hidden="1" x14ac:dyDescent="0.45">
      <c r="A46" s="43"/>
      <c r="B46" s="45" t="s">
        <v>39</v>
      </c>
      <c r="C46" s="46" t="s">
        <v>40</v>
      </c>
      <c r="D46" s="46">
        <f t="shared" ref="D46:E46" si="7">(D21-$C$21)/$C$21</f>
        <v>-5.6660557760832932E-2</v>
      </c>
      <c r="E46" s="46">
        <f t="shared" si="7"/>
        <v>-2.8700688007368951E-2</v>
      </c>
      <c r="F46" s="46">
        <f>(F21-$C$21)/$C$21</f>
        <v>-0.47167768388894821</v>
      </c>
    </row>
    <row r="47" spans="1:6" ht="18.5" hidden="1" x14ac:dyDescent="0.45">
      <c r="A47" s="43"/>
      <c r="B47" s="45"/>
      <c r="C47" s="46"/>
      <c r="D47" s="46"/>
      <c r="E47" s="46"/>
      <c r="F47" s="46"/>
    </row>
    <row r="48" spans="1:6" ht="15.5" hidden="1" x14ac:dyDescent="0.35">
      <c r="A48" s="43"/>
      <c r="B48" s="47" t="s">
        <v>41</v>
      </c>
      <c r="C48" s="48">
        <v>1050209.45853659</v>
      </c>
      <c r="D48" s="48">
        <v>1282211.5560975701</v>
      </c>
      <c r="E48" s="48">
        <v>2105670.4331707247</v>
      </c>
      <c r="F48" s="48">
        <v>2133119.7609756002</v>
      </c>
    </row>
    <row r="49" spans="1:7" ht="18.5" hidden="1" x14ac:dyDescent="0.45">
      <c r="A49" s="43"/>
      <c r="B49" s="45" t="s">
        <v>42</v>
      </c>
      <c r="C49" s="49">
        <f>C37/C48</f>
        <v>0.38773904183495039</v>
      </c>
      <c r="D49" s="49">
        <f>D37/D48</f>
        <v>0.20025344488451438</v>
      </c>
      <c r="E49" s="49">
        <f>E37/E48</f>
        <v>0.23383841536863698</v>
      </c>
      <c r="F49" s="49">
        <f>F37/F48</f>
        <v>7.0501293097410836E-2</v>
      </c>
    </row>
    <row r="50" spans="1:7" ht="18.5" hidden="1" x14ac:dyDescent="0.45">
      <c r="A50" s="43"/>
      <c r="B50" s="45"/>
      <c r="C50" s="46"/>
      <c r="D50" s="46"/>
      <c r="E50" s="46"/>
      <c r="F50" s="46"/>
    </row>
    <row r="51" spans="1:7" hidden="1" x14ac:dyDescent="0.35">
      <c r="A51" s="43"/>
      <c r="B51" s="43"/>
      <c r="C51" s="44"/>
      <c r="D51" s="44"/>
      <c r="E51" s="44"/>
      <c r="F51" s="44"/>
    </row>
    <row r="52" spans="1:7" ht="21.5" hidden="1" thickBot="1" x14ac:dyDescent="0.55000000000000004">
      <c r="A52" s="50" t="s">
        <v>43</v>
      </c>
      <c r="B52" s="43"/>
      <c r="C52" s="44"/>
      <c r="D52" s="44"/>
      <c r="E52" s="44"/>
      <c r="F52" s="44"/>
    </row>
    <row r="53" spans="1:7" ht="15" hidden="1" customHeight="1" thickTop="1" x14ac:dyDescent="0.35">
      <c r="A53" s="51" t="s">
        <v>0</v>
      </c>
      <c r="B53" s="52" t="s">
        <v>1</v>
      </c>
      <c r="C53" s="53" t="s">
        <v>2</v>
      </c>
      <c r="D53" s="54"/>
      <c r="E53" s="54"/>
      <c r="F53" s="55"/>
    </row>
    <row r="54" spans="1:7" ht="15" hidden="1" customHeight="1" thickBot="1" x14ac:dyDescent="0.4">
      <c r="A54" s="56"/>
      <c r="B54" s="57"/>
      <c r="C54" s="58" t="s">
        <v>3</v>
      </c>
      <c r="D54" s="58" t="s">
        <v>4</v>
      </c>
      <c r="E54" s="58" t="s">
        <v>5</v>
      </c>
      <c r="F54" s="59" t="s">
        <v>6</v>
      </c>
    </row>
    <row r="55" spans="1:7" ht="15" hidden="1" thickTop="1" x14ac:dyDescent="0.35">
      <c r="A55" s="60" t="s">
        <v>7</v>
      </c>
      <c r="B55" s="61" t="s">
        <v>8</v>
      </c>
      <c r="C55" s="62">
        <f>[1]Summary!C58</f>
        <v>0</v>
      </c>
      <c r="D55" s="62">
        <f>[1]Summary!D58</f>
        <v>0</v>
      </c>
      <c r="E55" s="62">
        <f>[1]Summary!E58</f>
        <v>0</v>
      </c>
      <c r="F55" s="63">
        <v>0</v>
      </c>
    </row>
    <row r="56" spans="1:7" hidden="1" x14ac:dyDescent="0.35">
      <c r="A56" s="64"/>
      <c r="B56" s="65" t="s">
        <v>9</v>
      </c>
      <c r="C56" s="66">
        <f>[1]Summary!C59</f>
        <v>67.797862859999995</v>
      </c>
      <c r="D56" s="66">
        <f>[1]Summary!D59</f>
        <v>35.444736599999999</v>
      </c>
      <c r="E56" s="66">
        <f>[1]Summary!E59</f>
        <v>33.942999999999998</v>
      </c>
      <c r="F56" s="67">
        <v>67.878946010000007</v>
      </c>
    </row>
    <row r="57" spans="1:7" hidden="1" x14ac:dyDescent="0.35">
      <c r="A57" s="64"/>
      <c r="B57" s="65" t="s">
        <v>10</v>
      </c>
      <c r="C57" s="66">
        <f>[1]Summary!C60</f>
        <v>70.964325344376959</v>
      </c>
      <c r="D57" s="66">
        <f>[1]Summary!D60</f>
        <v>94.844566861690737</v>
      </c>
      <c r="E57" s="66">
        <f>[1]Summary!E60</f>
        <v>98.718135872384948</v>
      </c>
      <c r="F57" s="67">
        <v>68.968219598443127</v>
      </c>
    </row>
    <row r="58" spans="1:7" hidden="1" x14ac:dyDescent="0.35">
      <c r="A58" s="68"/>
      <c r="B58" s="65" t="s">
        <v>11</v>
      </c>
      <c r="C58" s="66">
        <f>[1]Summary!C61</f>
        <v>369.56993999999997</v>
      </c>
      <c r="D58" s="66">
        <f>[1]Summary!D61</f>
        <v>286.77479999999997</v>
      </c>
      <c r="E58" s="66">
        <f>[1]Summary!E61</f>
        <v>226.83500000000004</v>
      </c>
      <c r="F58" s="67">
        <v>436.15237999999999</v>
      </c>
    </row>
    <row r="59" spans="1:7" hidden="1" x14ac:dyDescent="0.35">
      <c r="A59" s="69"/>
      <c r="B59" s="70" t="s">
        <v>12</v>
      </c>
      <c r="C59" s="71">
        <f>[1]Summary!C62</f>
        <v>508.33212820437694</v>
      </c>
      <c r="D59" s="71">
        <f>[1]Summary!D62</f>
        <v>417.06410346169071</v>
      </c>
      <c r="E59" s="71">
        <f>[1]Summary!E62</f>
        <v>359.49613587238497</v>
      </c>
      <c r="F59" s="72">
        <v>572.9995456084431</v>
      </c>
      <c r="G59" s="2"/>
    </row>
    <row r="60" spans="1:7" ht="28" hidden="1" x14ac:dyDescent="0.35">
      <c r="A60" s="73" t="s">
        <v>13</v>
      </c>
      <c r="B60" s="74" t="s">
        <v>14</v>
      </c>
      <c r="C60" s="75">
        <f>[1]Summary!C63</f>
        <v>5405.9052766363893</v>
      </c>
      <c r="D60" s="75">
        <f>[1]Summary!D63</f>
        <v>5152.2726417105414</v>
      </c>
      <c r="E60" s="75">
        <f>[1]Summary!E63</f>
        <v>5357.527338821933</v>
      </c>
      <c r="F60" s="76">
        <v>4570.3812024807185</v>
      </c>
    </row>
    <row r="61" spans="1:7" ht="28" hidden="1" x14ac:dyDescent="0.35">
      <c r="A61" s="68"/>
      <c r="B61" s="74" t="s">
        <v>15</v>
      </c>
      <c r="C61" s="75">
        <f>[1]Summary!C64</f>
        <v>5405.9052766363893</v>
      </c>
      <c r="D61" s="75">
        <f>[1]Summary!D64</f>
        <v>5152.2726417105414</v>
      </c>
      <c r="E61" s="75">
        <f>[1]Summary!E64</f>
        <v>5357.527338821933</v>
      </c>
      <c r="F61" s="76">
        <v>2455.1601913337472</v>
      </c>
    </row>
    <row r="62" spans="1:7" hidden="1" x14ac:dyDescent="0.35">
      <c r="A62" s="69"/>
      <c r="B62" s="70" t="s">
        <v>16</v>
      </c>
      <c r="C62" s="71">
        <f>[1]Summary!C65</f>
        <v>5405.9052766363893</v>
      </c>
      <c r="D62" s="71">
        <f>[1]Summary!D65</f>
        <v>5152.2726417105414</v>
      </c>
      <c r="E62" s="71">
        <f>[1]Summary!E65</f>
        <v>5357.527338821933</v>
      </c>
      <c r="F62" s="72">
        <v>4570.3812024807185</v>
      </c>
      <c r="G62" s="2"/>
    </row>
    <row r="63" spans="1:7" hidden="1" x14ac:dyDescent="0.35">
      <c r="A63" s="69"/>
      <c r="B63" s="70" t="s">
        <v>17</v>
      </c>
      <c r="C63" s="71">
        <f>[1]Summary!C66</f>
        <v>5405.9052766363893</v>
      </c>
      <c r="D63" s="71">
        <f>[1]Summary!D66</f>
        <v>5152.2726417105414</v>
      </c>
      <c r="E63" s="71">
        <f>[1]Summary!E66</f>
        <v>5357.527338821933</v>
      </c>
      <c r="F63" s="72">
        <v>2455.1601913337472</v>
      </c>
      <c r="G63" s="2"/>
    </row>
    <row r="64" spans="1:7" hidden="1" x14ac:dyDescent="0.35">
      <c r="A64" s="77"/>
      <c r="B64" s="78" t="s">
        <v>18</v>
      </c>
      <c r="C64" s="79">
        <f>[1]Summary!C67</f>
        <v>5914.2374048407664</v>
      </c>
      <c r="D64" s="79">
        <f>[1]Summary!D67</f>
        <v>5569.3367451722324</v>
      </c>
      <c r="E64" s="79">
        <f>[1]Summary!E67</f>
        <v>5717.0234746943179</v>
      </c>
      <c r="F64" s="80">
        <v>5143.3807480891619</v>
      </c>
      <c r="G64" s="2"/>
    </row>
    <row r="65" spans="1:15" hidden="1" x14ac:dyDescent="0.35">
      <c r="A65" s="77"/>
      <c r="B65" s="78" t="s">
        <v>19</v>
      </c>
      <c r="C65" s="79">
        <f>[1]Summary!C68</f>
        <v>5914.2374048407664</v>
      </c>
      <c r="D65" s="79">
        <f>[1]Summary!D68</f>
        <v>5569.3367451722324</v>
      </c>
      <c r="E65" s="79">
        <f>[1]Summary!E68</f>
        <v>5717.0234746943179</v>
      </c>
      <c r="F65" s="80">
        <v>3028.1597369421902</v>
      </c>
      <c r="G65" s="2"/>
    </row>
    <row r="66" spans="1:15" hidden="1" x14ac:dyDescent="0.35">
      <c r="A66" s="73" t="s">
        <v>20</v>
      </c>
      <c r="B66" s="65" t="s">
        <v>21</v>
      </c>
      <c r="C66" s="75">
        <f>[1]Summary!C69</f>
        <v>17958.087945586562</v>
      </c>
      <c r="D66" s="75">
        <f>[1]Summary!D69</f>
        <v>48224.856460104347</v>
      </c>
      <c r="E66" s="75">
        <f>[1]Summary!E69</f>
        <v>4467.082674058578</v>
      </c>
      <c r="F66" s="76">
        <v>5784.3912792284127</v>
      </c>
      <c r="G66" s="3"/>
      <c r="H66" s="2"/>
      <c r="I66" s="2"/>
      <c r="J66" s="2"/>
      <c r="K66" s="2"/>
      <c r="L66" s="2"/>
      <c r="M66" s="2"/>
      <c r="N66" s="2"/>
      <c r="O66" s="2"/>
    </row>
    <row r="67" spans="1:15" hidden="1" x14ac:dyDescent="0.35">
      <c r="A67" s="64"/>
      <c r="B67" s="81" t="s">
        <v>22</v>
      </c>
      <c r="C67" s="75">
        <f>[1]Summary!C70</f>
        <v>46851.400762371319</v>
      </c>
      <c r="D67" s="75">
        <f>[1]Summary!D70</f>
        <v>851.40076237131689</v>
      </c>
      <c r="E67" s="75">
        <f>[1]Summary!E70</f>
        <v>184093.51250000001</v>
      </c>
      <c r="F67" s="76">
        <v>49692.945640000005</v>
      </c>
    </row>
    <row r="68" spans="1:15" hidden="1" x14ac:dyDescent="0.35">
      <c r="A68" s="64"/>
      <c r="B68" s="82" t="s">
        <v>23</v>
      </c>
      <c r="C68" s="66">
        <f>[1]Summary!C71</f>
        <v>739.24711699213117</v>
      </c>
      <c r="D68" s="66">
        <f>[1]Summary!D71</f>
        <v>719.71340280020445</v>
      </c>
      <c r="E68" s="66">
        <f>[1]Summary!E71</f>
        <v>747.22429708668551</v>
      </c>
      <c r="F68" s="67">
        <v>904.71214449522154</v>
      </c>
    </row>
    <row r="69" spans="1:15" hidden="1" x14ac:dyDescent="0.35">
      <c r="A69" s="64"/>
      <c r="B69" s="82" t="s">
        <v>24</v>
      </c>
      <c r="C69" s="66">
        <f>[1]Summary!C72</f>
        <v>2069.3376176967822</v>
      </c>
      <c r="D69" s="66">
        <f>[1]Summary!D72</f>
        <v>2104.0521739877936</v>
      </c>
      <c r="E69" s="66">
        <f>[1]Summary!E72</f>
        <v>745.38700000000006</v>
      </c>
      <c r="F69" s="67">
        <v>1433.8760000000002</v>
      </c>
    </row>
    <row r="70" spans="1:15" hidden="1" x14ac:dyDescent="0.35">
      <c r="A70" s="64"/>
      <c r="B70" s="65" t="s">
        <v>25</v>
      </c>
      <c r="C70" s="66">
        <f>[1]Summary!C73</f>
        <v>46.319532844052745</v>
      </c>
      <c r="D70" s="66">
        <f>[1]Summary!D73</f>
        <v>40.184256386166005</v>
      </c>
      <c r="E70" s="66">
        <f>[1]Summary!E73</f>
        <v>37.6314449414226</v>
      </c>
      <c r="F70" s="67">
        <v>71.955498788131422</v>
      </c>
    </row>
    <row r="71" spans="1:15" hidden="1" x14ac:dyDescent="0.35">
      <c r="A71" s="64"/>
      <c r="B71" s="81" t="s">
        <v>26</v>
      </c>
      <c r="C71" s="66">
        <f>[1]Summary!C74</f>
        <v>333.82285344000002</v>
      </c>
      <c r="D71" s="66">
        <f>[1]Summary!D74</f>
        <v>748.11115491999999</v>
      </c>
      <c r="E71" s="66">
        <f>[1]Summary!E74</f>
        <v>2601.8806187999999</v>
      </c>
      <c r="F71" s="67">
        <v>3649.7452775899992</v>
      </c>
    </row>
    <row r="72" spans="1:15" hidden="1" x14ac:dyDescent="0.35">
      <c r="A72" s="64"/>
      <c r="B72" s="81" t="s">
        <v>27</v>
      </c>
      <c r="C72" s="66">
        <f>[1]Summary!C75</f>
        <v>777</v>
      </c>
      <c r="D72" s="66">
        <f>[1]Summary!D75</f>
        <v>786.8</v>
      </c>
      <c r="E72" s="66">
        <f>[1]Summary!E75</f>
        <v>1262.8</v>
      </c>
      <c r="F72" s="67">
        <v>1147.3</v>
      </c>
    </row>
    <row r="73" spans="1:15" hidden="1" x14ac:dyDescent="0.35">
      <c r="A73" s="64"/>
      <c r="B73" s="81" t="s">
        <v>28</v>
      </c>
      <c r="C73" s="66">
        <f>[1]Summary!C76</f>
        <v>10591.044295393411</v>
      </c>
      <c r="D73" s="66">
        <f>[1]Summary!D76</f>
        <v>9637.9197315443998</v>
      </c>
      <c r="E73" s="66">
        <f>[1]Summary!E76</f>
        <v>11449.838602301255</v>
      </c>
      <c r="F73" s="67">
        <v>7562.3233113973974</v>
      </c>
    </row>
    <row r="74" spans="1:15" hidden="1" x14ac:dyDescent="0.35">
      <c r="A74" s="64"/>
      <c r="B74" s="81" t="s">
        <v>29</v>
      </c>
      <c r="C74" s="66">
        <f>[1]Summary!C77</f>
        <v>517.33440442419555</v>
      </c>
      <c r="D74" s="66">
        <f>[1]Summary!D77</f>
        <v>526.0130434969484</v>
      </c>
      <c r="E74" s="66">
        <f>[1]Summary!E77</f>
        <v>186.34675000000001</v>
      </c>
      <c r="F74" s="67">
        <v>0.37082999999999999</v>
      </c>
      <c r="H74" s="4"/>
    </row>
    <row r="75" spans="1:15" hidden="1" x14ac:dyDescent="0.35">
      <c r="A75" s="64"/>
      <c r="B75" s="83" t="s">
        <v>30</v>
      </c>
      <c r="C75" s="84">
        <f>[1]Summary!C78</f>
        <v>0</v>
      </c>
      <c r="D75" s="84">
        <f>[1]Summary!D78</f>
        <v>0</v>
      </c>
      <c r="E75" s="84">
        <f>[1]Summary!E78</f>
        <v>0</v>
      </c>
      <c r="F75" s="85">
        <v>0</v>
      </c>
      <c r="H75" s="4"/>
    </row>
    <row r="76" spans="1:15" hidden="1" x14ac:dyDescent="0.35">
      <c r="A76" s="64"/>
      <c r="B76" s="65" t="s">
        <v>31</v>
      </c>
      <c r="C76" s="66">
        <f>[1]Summary!C79</f>
        <v>16160.679106319998</v>
      </c>
      <c r="D76" s="66">
        <f>[1]Summary!D79</f>
        <v>16164.473587919998</v>
      </c>
      <c r="E76" s="66">
        <f>[1]Summary!E79</f>
        <v>11606.13054</v>
      </c>
      <c r="F76" s="67">
        <v>11093.97004</v>
      </c>
      <c r="H76" s="4"/>
    </row>
    <row r="77" spans="1:15" hidden="1" x14ac:dyDescent="0.35">
      <c r="A77" s="64"/>
      <c r="B77" s="65" t="s">
        <v>32</v>
      </c>
      <c r="C77" s="66">
        <f>[1]Summary!C80</f>
        <v>1480.8758759999998</v>
      </c>
      <c r="D77" s="66">
        <f>[1]Summary!D80</f>
        <v>1480.8758759999998</v>
      </c>
      <c r="E77" s="66">
        <f>[1]Summary!E80</f>
        <v>581.54999999999995</v>
      </c>
      <c r="F77" s="67">
        <v>447.81842499999999</v>
      </c>
    </row>
    <row r="78" spans="1:15" hidden="1" x14ac:dyDescent="0.35">
      <c r="A78" s="64"/>
      <c r="B78" s="83" t="s">
        <v>33</v>
      </c>
      <c r="C78" s="84">
        <f>[1]Summary!C81</f>
        <v>0</v>
      </c>
      <c r="D78" s="84">
        <f>[1]Summary!D81</f>
        <v>0</v>
      </c>
      <c r="E78" s="84">
        <f>[1]Summary!E81</f>
        <v>0</v>
      </c>
      <c r="F78" s="85">
        <v>0</v>
      </c>
    </row>
    <row r="79" spans="1:15" hidden="1" x14ac:dyDescent="0.35">
      <c r="A79" s="64"/>
      <c r="B79" s="83" t="s">
        <v>34</v>
      </c>
      <c r="C79" s="84">
        <f>[1]Summary!C82</f>
        <v>0</v>
      </c>
      <c r="D79" s="84">
        <f>[1]Summary!D82</f>
        <v>0</v>
      </c>
      <c r="E79" s="84">
        <f>[1]Summary!E82</f>
        <v>0</v>
      </c>
      <c r="F79" s="85">
        <v>0</v>
      </c>
    </row>
    <row r="80" spans="1:15" hidden="1" x14ac:dyDescent="0.35">
      <c r="A80" s="68"/>
      <c r="B80" s="83" t="s">
        <v>35</v>
      </c>
      <c r="C80" s="84">
        <f>[1]Summary!C83</f>
        <v>0</v>
      </c>
      <c r="D80" s="84">
        <f>[1]Summary!D83</f>
        <v>0</v>
      </c>
      <c r="E80" s="84">
        <f>[1]Summary!E83</f>
        <v>0</v>
      </c>
      <c r="F80" s="85">
        <v>0</v>
      </c>
    </row>
    <row r="81" spans="1:7" hidden="1" x14ac:dyDescent="0.35">
      <c r="A81" s="86"/>
      <c r="B81" s="70" t="s">
        <v>36</v>
      </c>
      <c r="C81" s="71">
        <f>[1]Summary!C84</f>
        <v>97525.149511068448</v>
      </c>
      <c r="D81" s="71">
        <f>[1]Summary!D84</f>
        <v>81284.400449531182</v>
      </c>
      <c r="E81" s="71">
        <f>[1]Summary!E84</f>
        <v>217779.38442718794</v>
      </c>
      <c r="F81" s="72">
        <v>81789.408446499176</v>
      </c>
    </row>
    <row r="82" spans="1:7" hidden="1" x14ac:dyDescent="0.35">
      <c r="A82" s="87"/>
      <c r="B82" s="88" t="s">
        <v>37</v>
      </c>
      <c r="C82" s="79">
        <f>[1]Summary!C85</f>
        <v>103439.38691590921</v>
      </c>
      <c r="D82" s="79">
        <f>[1]Summary!D85</f>
        <v>86853.737194703412</v>
      </c>
      <c r="E82" s="79">
        <f>[1]Summary!E85</f>
        <v>223496.40790188225</v>
      </c>
      <c r="F82" s="80">
        <v>86932.789194588331</v>
      </c>
    </row>
    <row r="83" spans="1:7" ht="33" hidden="1" customHeight="1" thickBot="1" x14ac:dyDescent="0.4">
      <c r="A83" s="89"/>
      <c r="B83" s="90" t="s">
        <v>38</v>
      </c>
      <c r="C83" s="91">
        <f>[1]Summary!C86</f>
        <v>103439.38691590921</v>
      </c>
      <c r="D83" s="91">
        <f>[1]Summary!D86</f>
        <v>86853.737194703412</v>
      </c>
      <c r="E83" s="91">
        <f>[1]Summary!E86</f>
        <v>223496.40790188225</v>
      </c>
      <c r="F83" s="92">
        <v>84817.56818344137</v>
      </c>
    </row>
    <row r="84" spans="1:7" ht="15" hidden="1" thickTop="1" x14ac:dyDescent="0.35">
      <c r="A84" s="43"/>
      <c r="B84" s="43"/>
      <c r="C84" s="44"/>
      <c r="D84" s="44"/>
      <c r="E84" s="44"/>
      <c r="F84" s="44"/>
    </row>
    <row r="85" spans="1:7" hidden="1" x14ac:dyDescent="0.35">
      <c r="A85" s="43"/>
      <c r="B85" s="43"/>
      <c r="C85" s="44"/>
      <c r="D85" s="44"/>
      <c r="E85" s="44"/>
      <c r="F85" s="44"/>
    </row>
    <row r="86" spans="1:7" hidden="1" x14ac:dyDescent="0.35">
      <c r="A86" s="43"/>
      <c r="B86" s="43"/>
      <c r="C86" s="44"/>
      <c r="D86" s="44"/>
      <c r="E86" s="44"/>
      <c r="F86" s="44"/>
    </row>
    <row r="87" spans="1:7" hidden="1" x14ac:dyDescent="0.35">
      <c r="A87" s="43"/>
      <c r="B87" s="43"/>
      <c r="C87" s="44"/>
      <c r="D87" s="44"/>
      <c r="E87" s="44"/>
      <c r="F87" s="44"/>
    </row>
    <row r="88" spans="1:7" ht="21.5" hidden="1" thickBot="1" x14ac:dyDescent="0.55000000000000004">
      <c r="A88" s="50" t="s">
        <v>44</v>
      </c>
      <c r="B88" s="43"/>
      <c r="C88" s="44"/>
      <c r="D88" s="44"/>
      <c r="E88" s="44"/>
      <c r="F88" s="44"/>
    </row>
    <row r="89" spans="1:7" ht="15" hidden="1" customHeight="1" thickTop="1" x14ac:dyDescent="0.35">
      <c r="A89" s="51" t="s">
        <v>0</v>
      </c>
      <c r="B89" s="52" t="s">
        <v>1</v>
      </c>
      <c r="C89" s="53" t="s">
        <v>2</v>
      </c>
      <c r="D89" s="54"/>
      <c r="E89" s="54"/>
      <c r="F89" s="55"/>
    </row>
    <row r="90" spans="1:7" ht="15" hidden="1" customHeight="1" thickBot="1" x14ac:dyDescent="0.4">
      <c r="A90" s="56"/>
      <c r="B90" s="57"/>
      <c r="C90" s="58" t="s">
        <v>3</v>
      </c>
      <c r="D90" s="58" t="s">
        <v>4</v>
      </c>
      <c r="E90" s="58" t="s">
        <v>5</v>
      </c>
      <c r="F90" s="59" t="s">
        <v>6</v>
      </c>
    </row>
    <row r="91" spans="1:7" ht="15" hidden="1" thickTop="1" x14ac:dyDescent="0.35">
      <c r="A91" s="60" t="s">
        <v>7</v>
      </c>
      <c r="B91" s="61" t="s">
        <v>8</v>
      </c>
      <c r="C91" s="93">
        <f>[1]Summary!C94</f>
        <v>0</v>
      </c>
      <c r="D91" s="93">
        <f>[1]Summary!D94</f>
        <v>0</v>
      </c>
      <c r="E91" s="93">
        <f>[1]Summary!E94</f>
        <v>0</v>
      </c>
      <c r="F91" s="94">
        <v>0</v>
      </c>
    </row>
    <row r="92" spans="1:7" hidden="1" x14ac:dyDescent="0.35">
      <c r="A92" s="64"/>
      <c r="B92" s="65" t="s">
        <v>9</v>
      </c>
      <c r="C92" s="66">
        <f>[1]Summary!C95</f>
        <v>11.72500594520548</v>
      </c>
      <c r="D92" s="66">
        <f>[1]Summary!D95</f>
        <v>5.1799754385964913</v>
      </c>
      <c r="E92" s="66">
        <f>[1]Summary!E95</f>
        <v>1.5561</v>
      </c>
      <c r="F92" s="67">
        <v>55.846996020000006</v>
      </c>
    </row>
    <row r="93" spans="1:7" hidden="1" x14ac:dyDescent="0.35">
      <c r="A93" s="64"/>
      <c r="B93" s="65" t="s">
        <v>10</v>
      </c>
      <c r="C93" s="66">
        <f>[1]Summary!C96</f>
        <v>0</v>
      </c>
      <c r="D93" s="66">
        <f>[1]Summary!D96</f>
        <v>0</v>
      </c>
      <c r="E93" s="66">
        <f>[1]Summary!E96</f>
        <v>0.3458</v>
      </c>
      <c r="F93" s="67">
        <v>1.671730555163728</v>
      </c>
    </row>
    <row r="94" spans="1:7" hidden="1" x14ac:dyDescent="0.35">
      <c r="A94" s="68"/>
      <c r="B94" s="65" t="s">
        <v>11</v>
      </c>
      <c r="C94" s="66">
        <f>[1]Summary!C97</f>
        <v>0</v>
      </c>
      <c r="D94" s="66">
        <f>[1]Summary!D97</f>
        <v>0</v>
      </c>
      <c r="E94" s="66">
        <f>[1]Summary!E97</f>
        <v>0</v>
      </c>
      <c r="F94" s="67">
        <v>0</v>
      </c>
    </row>
    <row r="95" spans="1:7" hidden="1" x14ac:dyDescent="0.35">
      <c r="A95" s="69"/>
      <c r="B95" s="70" t="s">
        <v>12</v>
      </c>
      <c r="C95" s="71">
        <f>[1]Summary!C98</f>
        <v>11.72500594520548</v>
      </c>
      <c r="D95" s="71">
        <f>[1]Summary!D98</f>
        <v>5.1799754385964913</v>
      </c>
      <c r="E95" s="71">
        <f>[1]Summary!E98</f>
        <v>1.9018999999999999</v>
      </c>
      <c r="F95" s="72">
        <v>57.518726575163733</v>
      </c>
      <c r="G95" s="2"/>
    </row>
    <row r="96" spans="1:7" ht="28" hidden="1" x14ac:dyDescent="0.35">
      <c r="A96" s="73" t="s">
        <v>13</v>
      </c>
      <c r="B96" s="74" t="s">
        <v>14</v>
      </c>
      <c r="C96" s="75">
        <f>[1]Summary!C99</f>
        <v>37.31351418315068</v>
      </c>
      <c r="D96" s="75">
        <f>[1]Summary!D99</f>
        <v>108.20842552456141</v>
      </c>
      <c r="E96" s="75">
        <f>[1]Summary!E99</f>
        <v>223.51429146252957</v>
      </c>
      <c r="F96" s="76">
        <v>247.50850708312342</v>
      </c>
    </row>
    <row r="97" spans="1:15" ht="28" hidden="1" x14ac:dyDescent="0.35">
      <c r="A97" s="68"/>
      <c r="B97" s="74" t="s">
        <v>15</v>
      </c>
      <c r="C97" s="75">
        <f>[1]Summary!C100</f>
        <v>19.785286799817349</v>
      </c>
      <c r="D97" s="75">
        <f>[1]Summary!D100</f>
        <v>34.341596124561406</v>
      </c>
      <c r="E97" s="75">
        <f>[1]Summary!E100</f>
        <v>56.175273252529557</v>
      </c>
      <c r="F97" s="76">
        <v>55.592731083123425</v>
      </c>
    </row>
    <row r="98" spans="1:15" hidden="1" x14ac:dyDescent="0.35">
      <c r="A98" s="69"/>
      <c r="B98" s="70" t="s">
        <v>16</v>
      </c>
      <c r="C98" s="71">
        <f>[1]Summary!C101</f>
        <v>37.31351418315068</v>
      </c>
      <c r="D98" s="71">
        <f>[1]Summary!D101</f>
        <v>108.20842552456141</v>
      </c>
      <c r="E98" s="71">
        <f>[1]Summary!E101</f>
        <v>223.51429146252957</v>
      </c>
      <c r="F98" s="72">
        <v>247.50850708312342</v>
      </c>
      <c r="G98" s="2"/>
    </row>
    <row r="99" spans="1:15" hidden="1" x14ac:dyDescent="0.35">
      <c r="A99" s="69"/>
      <c r="B99" s="70" t="s">
        <v>17</v>
      </c>
      <c r="C99" s="71">
        <f>[1]Summary!C102</f>
        <v>19.785286799817349</v>
      </c>
      <c r="D99" s="71">
        <f>[1]Summary!D102</f>
        <v>34.341596124561406</v>
      </c>
      <c r="E99" s="71">
        <f>[1]Summary!E102</f>
        <v>56.175273252529557</v>
      </c>
      <c r="F99" s="72">
        <v>55.592731083123425</v>
      </c>
      <c r="G99" s="2"/>
    </row>
    <row r="100" spans="1:15" hidden="1" x14ac:dyDescent="0.35">
      <c r="A100" s="77"/>
      <c r="B100" s="78" t="s">
        <v>18</v>
      </c>
      <c r="C100" s="79">
        <f>[1]Summary!C103</f>
        <v>49.038520128356161</v>
      </c>
      <c r="D100" s="79">
        <f>[1]Summary!D103</f>
        <v>113.38840096315789</v>
      </c>
      <c r="E100" s="79">
        <f>[1]Summary!E103</f>
        <v>225.41619146252958</v>
      </c>
      <c r="F100" s="80">
        <v>305.02723365828717</v>
      </c>
      <c r="G100" s="2"/>
    </row>
    <row r="101" spans="1:15" hidden="1" x14ac:dyDescent="0.35">
      <c r="A101" s="77"/>
      <c r="B101" s="78" t="s">
        <v>19</v>
      </c>
      <c r="C101" s="79">
        <f>[1]Summary!C104</f>
        <v>31.510292745022831</v>
      </c>
      <c r="D101" s="79">
        <f>[1]Summary!D104</f>
        <v>39.521571563157899</v>
      </c>
      <c r="E101" s="79">
        <f>[1]Summary!E104</f>
        <v>58.077173252529555</v>
      </c>
      <c r="F101" s="80">
        <v>113.11145765828715</v>
      </c>
      <c r="G101" s="2"/>
    </row>
    <row r="102" spans="1:15" hidden="1" x14ac:dyDescent="0.35">
      <c r="A102" s="73" t="s">
        <v>20</v>
      </c>
      <c r="B102" s="65" t="s">
        <v>21</v>
      </c>
      <c r="C102" s="75">
        <f>[1]Summary!C105</f>
        <v>184479.33477811716</v>
      </c>
      <c r="D102" s="75">
        <f>[1]Summary!D105</f>
        <v>75745.701167478255</v>
      </c>
      <c r="E102" s="75">
        <f>[1]Summary!E105</f>
        <v>91378.923259999996</v>
      </c>
      <c r="F102" s="76">
        <v>34631.033607165889</v>
      </c>
      <c r="G102" s="3"/>
      <c r="H102" s="2"/>
      <c r="I102" s="2"/>
      <c r="J102" s="2"/>
      <c r="K102" s="2"/>
      <c r="L102" s="2"/>
      <c r="M102" s="2"/>
      <c r="N102" s="2"/>
      <c r="O102" s="2"/>
    </row>
    <row r="103" spans="1:15" hidden="1" x14ac:dyDescent="0.35">
      <c r="A103" s="64"/>
      <c r="B103" s="81" t="s">
        <v>22</v>
      </c>
      <c r="C103" s="75">
        <f>[1]Summary!C106</f>
        <v>124912.58017788664</v>
      </c>
      <c r="D103" s="75">
        <f>[1]Summary!D106</f>
        <v>98721.444467925292</v>
      </c>
      <c r="E103" s="75">
        <f>[1]Summary!E106</f>
        <v>182244.37600000002</v>
      </c>
      <c r="F103" s="76">
        <v>30585.684300000001</v>
      </c>
    </row>
    <row r="104" spans="1:15" hidden="1" x14ac:dyDescent="0.35">
      <c r="A104" s="64"/>
      <c r="B104" s="82" t="s">
        <v>23</v>
      </c>
      <c r="C104" s="66">
        <f>[1]Summary!C107</f>
        <v>4.1576296712328755</v>
      </c>
      <c r="D104" s="66">
        <f>[1]Summary!D107</f>
        <v>6.9432701754385961</v>
      </c>
      <c r="E104" s="66">
        <f>[1]Summary!E107</f>
        <v>22.29390904574468</v>
      </c>
      <c r="F104" s="67">
        <v>866.60884770176324</v>
      </c>
    </row>
    <row r="105" spans="1:15" hidden="1" x14ac:dyDescent="0.35">
      <c r="A105" s="64"/>
      <c r="B105" s="82" t="s">
        <v>24</v>
      </c>
      <c r="C105" s="66">
        <f>[1]Summary!C108</f>
        <v>0</v>
      </c>
      <c r="D105" s="66">
        <f>[1]Summary!D108</f>
        <v>32.089085647153219</v>
      </c>
      <c r="E105" s="66">
        <f>[1]Summary!E108</f>
        <v>49.387</v>
      </c>
      <c r="F105" s="67">
        <v>257.92599999999999</v>
      </c>
    </row>
    <row r="106" spans="1:15" hidden="1" x14ac:dyDescent="0.35">
      <c r="A106" s="64"/>
      <c r="B106" s="74" t="s">
        <v>45</v>
      </c>
      <c r="C106" s="66">
        <f>[1]Summary!C109</f>
        <v>1.5520193556738282</v>
      </c>
      <c r="D106" s="66">
        <f>[1]Summary!D109</f>
        <v>3.4717864328063244</v>
      </c>
      <c r="E106" s="66">
        <f>[1]Summary!E109</f>
        <v>3.62</v>
      </c>
      <c r="F106" s="67">
        <v>4.1709132090680097</v>
      </c>
    </row>
    <row r="107" spans="1:15" hidden="1" x14ac:dyDescent="0.35">
      <c r="A107" s="64"/>
      <c r="B107" s="95" t="s">
        <v>46</v>
      </c>
      <c r="C107" s="96">
        <f>[1]Summary!C110</f>
        <v>103.13506288029225</v>
      </c>
      <c r="D107" s="96">
        <f>[1]Summary!D110</f>
        <v>346.4711306702859</v>
      </c>
      <c r="E107" s="96">
        <f>[1]Summary!E110</f>
        <v>0</v>
      </c>
      <c r="F107" s="97">
        <v>0</v>
      </c>
    </row>
    <row r="108" spans="1:15" hidden="1" x14ac:dyDescent="0.35">
      <c r="A108" s="64"/>
      <c r="B108" s="95" t="s">
        <v>47</v>
      </c>
      <c r="C108" s="96">
        <f>[1]Summary!C111</f>
        <v>181.29999999999998</v>
      </c>
      <c r="D108" s="96">
        <f>[1]Summary!D111</f>
        <v>350.7</v>
      </c>
      <c r="E108" s="96">
        <f>[1]Summary!E111</f>
        <v>0</v>
      </c>
      <c r="F108" s="97">
        <v>0</v>
      </c>
    </row>
    <row r="109" spans="1:15" hidden="1" x14ac:dyDescent="0.35">
      <c r="A109" s="64"/>
      <c r="B109" s="81" t="s">
        <v>28</v>
      </c>
      <c r="C109" s="66">
        <f>[1]Summary!C112</f>
        <v>0</v>
      </c>
      <c r="D109" s="66">
        <f>[1]Summary!D112</f>
        <v>0</v>
      </c>
      <c r="E109" s="66">
        <f>[1]Summary!E112</f>
        <v>66.357500000000002</v>
      </c>
      <c r="F109" s="67">
        <v>85.579445843828722</v>
      </c>
    </row>
    <row r="110" spans="1:15" hidden="1" x14ac:dyDescent="0.35">
      <c r="A110" s="64"/>
      <c r="B110" s="81" t="s">
        <v>29</v>
      </c>
      <c r="C110" s="66">
        <f>[1]Summary!C113</f>
        <v>0</v>
      </c>
      <c r="D110" s="66">
        <f>[1]Summary!D113</f>
        <v>8.0222714117883047</v>
      </c>
      <c r="E110" s="66">
        <f>[1]Summary!E113</f>
        <v>12.34675</v>
      </c>
      <c r="F110" s="67">
        <v>6.6705E-2</v>
      </c>
      <c r="H110" s="4"/>
    </row>
    <row r="111" spans="1:15" hidden="1" x14ac:dyDescent="0.35">
      <c r="A111" s="64"/>
      <c r="B111" s="83" t="s">
        <v>30</v>
      </c>
      <c r="C111" s="84">
        <f>[1]Summary!C114</f>
        <v>0</v>
      </c>
      <c r="D111" s="84">
        <f>[1]Summary!D114</f>
        <v>0</v>
      </c>
      <c r="E111" s="84">
        <f>[1]Summary!E114</f>
        <v>0</v>
      </c>
      <c r="F111" s="85">
        <v>0</v>
      </c>
      <c r="H111" s="4"/>
    </row>
    <row r="112" spans="1:15" hidden="1" x14ac:dyDescent="0.35">
      <c r="A112" s="64"/>
      <c r="B112" s="65" t="s">
        <v>31</v>
      </c>
      <c r="C112" s="66">
        <f>[1]Summary!C115</f>
        <v>0</v>
      </c>
      <c r="D112" s="66">
        <f>[1]Summary!D115</f>
        <v>254.63129999999995</v>
      </c>
      <c r="E112" s="66">
        <f>[1]Summary!E115</f>
        <v>788.43790999999999</v>
      </c>
      <c r="F112" s="67">
        <v>2058.8275900000003</v>
      </c>
      <c r="H112" s="4"/>
    </row>
    <row r="113" spans="1:6" hidden="1" x14ac:dyDescent="0.35">
      <c r="A113" s="64"/>
      <c r="B113" s="65" t="s">
        <v>32</v>
      </c>
      <c r="C113" s="66">
        <f>[1]Summary!C116</f>
        <v>0</v>
      </c>
      <c r="D113" s="66">
        <f>[1]Summary!D116</f>
        <v>13.40625</v>
      </c>
      <c r="E113" s="66">
        <f>[1]Summary!E116</f>
        <v>41.510624999999997</v>
      </c>
      <c r="F113" s="67">
        <v>108.39562500000001</v>
      </c>
    </row>
    <row r="114" spans="1:6" hidden="1" x14ac:dyDescent="0.35">
      <c r="A114" s="64"/>
      <c r="B114" s="83" t="s">
        <v>33</v>
      </c>
      <c r="C114" s="84">
        <f>[1]Summary!C117</f>
        <v>0</v>
      </c>
      <c r="D114" s="84">
        <f>[1]Summary!D117</f>
        <v>0</v>
      </c>
      <c r="E114" s="84">
        <f>[1]Summary!E117</f>
        <v>0</v>
      </c>
      <c r="F114" s="85">
        <v>0</v>
      </c>
    </row>
    <row r="115" spans="1:6" hidden="1" x14ac:dyDescent="0.35">
      <c r="A115" s="64"/>
      <c r="B115" s="83" t="s">
        <v>34</v>
      </c>
      <c r="C115" s="84">
        <f>[1]Summary!C118</f>
        <v>0</v>
      </c>
      <c r="D115" s="84">
        <f>[1]Summary!D118</f>
        <v>0</v>
      </c>
      <c r="E115" s="84">
        <f>[1]Summary!E118</f>
        <v>0</v>
      </c>
      <c r="F115" s="85">
        <v>0</v>
      </c>
    </row>
    <row r="116" spans="1:6" hidden="1" x14ac:dyDescent="0.35">
      <c r="A116" s="68"/>
      <c r="B116" s="83" t="s">
        <v>35</v>
      </c>
      <c r="C116" s="84">
        <f>[1]Summary!C119</f>
        <v>0</v>
      </c>
      <c r="D116" s="84">
        <f>[1]Summary!D119</f>
        <v>0</v>
      </c>
      <c r="E116" s="84">
        <f>[1]Summary!E119</f>
        <v>0</v>
      </c>
      <c r="F116" s="85">
        <v>0</v>
      </c>
    </row>
    <row r="117" spans="1:6" hidden="1" x14ac:dyDescent="0.35">
      <c r="A117" s="86"/>
      <c r="B117" s="70" t="s">
        <v>36</v>
      </c>
      <c r="C117" s="71">
        <f>[1]Summary!C120</f>
        <v>309682.05966791097</v>
      </c>
      <c r="D117" s="71">
        <f>[1]Summary!D120</f>
        <v>175482.88072974104</v>
      </c>
      <c r="E117" s="71">
        <f>[1]Summary!E120</f>
        <v>274607.25295404572</v>
      </c>
      <c r="F117" s="72">
        <v>68598.293033920563</v>
      </c>
    </row>
    <row r="118" spans="1:6" ht="32.9" hidden="1" customHeight="1" x14ac:dyDescent="0.35">
      <c r="A118" s="87"/>
      <c r="B118" s="88" t="s">
        <v>37</v>
      </c>
      <c r="C118" s="79">
        <f>[1]Summary!C121</f>
        <v>309731.09818803932</v>
      </c>
      <c r="D118" s="79">
        <f>[1]Summary!D121</f>
        <v>175596.2691307042</v>
      </c>
      <c r="E118" s="79">
        <f>[1]Summary!E121</f>
        <v>274832.66914550826</v>
      </c>
      <c r="F118" s="80">
        <v>68903.320267578849</v>
      </c>
    </row>
    <row r="119" spans="1:6" ht="33.75" hidden="1" customHeight="1" thickBot="1" x14ac:dyDescent="0.4">
      <c r="A119" s="89"/>
      <c r="B119" s="90" t="s">
        <v>38</v>
      </c>
      <c r="C119" s="91">
        <f>[1]Summary!C122</f>
        <v>309713.56996065599</v>
      </c>
      <c r="D119" s="91">
        <f>[1]Summary!D122</f>
        <v>175522.40230130419</v>
      </c>
      <c r="E119" s="91">
        <f>[1]Summary!E122</f>
        <v>274665.33012729825</v>
      </c>
      <c r="F119" s="92">
        <v>68711.404491578855</v>
      </c>
    </row>
    <row r="120" spans="1:6" ht="15" hidden="1" thickTop="1" x14ac:dyDescent="0.35">
      <c r="A120" s="43"/>
      <c r="B120" s="43"/>
      <c r="C120" s="44"/>
      <c r="D120" s="44"/>
      <c r="E120" s="44"/>
      <c r="F120" s="44"/>
    </row>
    <row r="121" spans="1:6" hidden="1" x14ac:dyDescent="0.35">
      <c r="A121" s="43"/>
      <c r="B121" s="43"/>
      <c r="C121" s="44"/>
      <c r="D121" s="44"/>
      <c r="E121" s="44"/>
      <c r="F121" s="44"/>
    </row>
    <row r="122" spans="1:6" x14ac:dyDescent="0.35">
      <c r="A122" s="43"/>
      <c r="B122" s="43"/>
      <c r="C122" s="44"/>
      <c r="D122" s="44"/>
      <c r="E122" s="44"/>
      <c r="F122" s="44"/>
    </row>
    <row r="123" spans="1:6" x14ac:dyDescent="0.35">
      <c r="A123" s="43"/>
      <c r="B123" s="43"/>
      <c r="C123" s="44"/>
      <c r="D123" s="44"/>
      <c r="E123" s="44"/>
      <c r="F123" s="44"/>
    </row>
    <row r="124" spans="1:6" x14ac:dyDescent="0.35">
      <c r="A124" s="43"/>
      <c r="B124" s="43"/>
      <c r="C124" s="44"/>
      <c r="D124" s="44"/>
      <c r="E124" s="44"/>
      <c r="F124" s="44"/>
    </row>
    <row r="125" spans="1:6" x14ac:dyDescent="0.35">
      <c r="A125" s="43"/>
      <c r="B125" s="43"/>
      <c r="C125" s="44"/>
      <c r="D125" s="44"/>
      <c r="E125" s="44"/>
      <c r="F125" s="44"/>
    </row>
    <row r="126" spans="1:6" x14ac:dyDescent="0.35">
      <c r="A126" s="43"/>
      <c r="B126" s="43"/>
      <c r="C126" s="44"/>
      <c r="D126" s="44"/>
      <c r="E126" s="44"/>
      <c r="F126" s="44"/>
    </row>
    <row r="127" spans="1:6" x14ac:dyDescent="0.35">
      <c r="A127" s="43"/>
      <c r="B127" s="43"/>
      <c r="C127" s="44"/>
      <c r="D127" s="44"/>
      <c r="E127" s="44"/>
      <c r="F127" s="44"/>
    </row>
    <row r="128" spans="1:6" x14ac:dyDescent="0.35">
      <c r="A128" s="43"/>
      <c r="B128" s="43"/>
      <c r="C128" s="44"/>
      <c r="D128" s="44"/>
      <c r="E128" s="44"/>
      <c r="F128" s="44"/>
    </row>
    <row r="129" spans="1:6" x14ac:dyDescent="0.35">
      <c r="A129" s="43"/>
      <c r="B129" s="43"/>
      <c r="C129" s="44"/>
      <c r="D129" s="44"/>
      <c r="E129" s="44"/>
      <c r="F129" s="44"/>
    </row>
    <row r="130" spans="1:6" x14ac:dyDescent="0.35">
      <c r="A130" s="43"/>
      <c r="B130" s="43"/>
      <c r="C130" s="44"/>
      <c r="D130" s="44"/>
      <c r="E130" s="44"/>
      <c r="F130" s="44"/>
    </row>
    <row r="131" spans="1:6" x14ac:dyDescent="0.35">
      <c r="A131" s="43"/>
      <c r="B131" s="43"/>
      <c r="C131" s="44"/>
      <c r="D131" s="44"/>
      <c r="E131" s="44"/>
      <c r="F131" s="44"/>
    </row>
    <row r="132" spans="1:6" x14ac:dyDescent="0.35">
      <c r="A132" s="43"/>
      <c r="B132" s="43"/>
      <c r="C132" s="44"/>
      <c r="D132" s="44"/>
      <c r="E132" s="44"/>
      <c r="F132" s="44"/>
    </row>
    <row r="133" spans="1:6" x14ac:dyDescent="0.35">
      <c r="A133" s="43"/>
      <c r="B133" s="43"/>
      <c r="C133" s="44"/>
      <c r="D133" s="44"/>
      <c r="E133" s="44"/>
      <c r="F133" s="44"/>
    </row>
    <row r="134" spans="1:6" x14ac:dyDescent="0.35">
      <c r="A134" s="43"/>
      <c r="B134" s="43"/>
      <c r="C134" s="44"/>
      <c r="D134" s="44"/>
      <c r="E134" s="44"/>
      <c r="F134" s="44"/>
    </row>
    <row r="135" spans="1:6" x14ac:dyDescent="0.35">
      <c r="A135" s="43"/>
      <c r="B135" s="43"/>
      <c r="C135" s="44"/>
      <c r="D135" s="44"/>
      <c r="E135" s="44"/>
      <c r="F135" s="44"/>
    </row>
    <row r="136" spans="1:6" x14ac:dyDescent="0.35">
      <c r="A136" s="43"/>
      <c r="B136" s="43"/>
      <c r="C136" s="44"/>
      <c r="D136" s="44"/>
      <c r="E136" s="44"/>
      <c r="F136" s="44"/>
    </row>
    <row r="137" spans="1:6" x14ac:dyDescent="0.35">
      <c r="A137" s="43"/>
      <c r="B137" s="43"/>
      <c r="C137" s="44"/>
      <c r="D137" s="44"/>
      <c r="E137" s="44"/>
      <c r="F137" s="44"/>
    </row>
    <row r="138" spans="1:6" x14ac:dyDescent="0.35">
      <c r="A138" s="43"/>
      <c r="B138" s="43"/>
      <c r="C138" s="44"/>
      <c r="D138" s="44"/>
      <c r="E138" s="44"/>
      <c r="F138" s="44"/>
    </row>
    <row r="139" spans="1:6" x14ac:dyDescent="0.35">
      <c r="A139" s="43"/>
      <c r="B139" s="43"/>
      <c r="C139" s="44"/>
      <c r="D139" s="44"/>
      <c r="E139" s="44"/>
      <c r="F139" s="44"/>
    </row>
    <row r="140" spans="1:6" x14ac:dyDescent="0.35">
      <c r="A140" s="43"/>
      <c r="B140" s="43"/>
      <c r="C140" s="44"/>
      <c r="D140" s="44"/>
      <c r="E140" s="44"/>
      <c r="F140" s="44"/>
    </row>
    <row r="141" spans="1:6" x14ac:dyDescent="0.35">
      <c r="A141" s="43"/>
      <c r="B141" s="43"/>
      <c r="C141" s="44"/>
      <c r="D141" s="44"/>
      <c r="E141" s="44"/>
      <c r="F141" s="44"/>
    </row>
    <row r="142" spans="1:6" x14ac:dyDescent="0.35">
      <c r="A142" s="43"/>
      <c r="B142" s="43"/>
      <c r="C142" s="44"/>
      <c r="D142" s="44"/>
      <c r="E142" s="44"/>
      <c r="F142" s="44"/>
    </row>
    <row r="143" spans="1:6" x14ac:dyDescent="0.35">
      <c r="A143" s="43"/>
      <c r="B143" s="43"/>
      <c r="C143" s="44"/>
      <c r="D143" s="44"/>
      <c r="E143" s="44"/>
      <c r="F143" s="44"/>
    </row>
    <row r="144" spans="1:6" x14ac:dyDescent="0.35">
      <c r="A144" s="43"/>
      <c r="B144" s="43"/>
      <c r="C144" s="44"/>
      <c r="D144" s="44"/>
      <c r="E144" s="44"/>
      <c r="F144" s="44"/>
    </row>
    <row r="145" spans="1:6" x14ac:dyDescent="0.35">
      <c r="A145" s="43"/>
      <c r="B145" s="43"/>
      <c r="C145" s="44"/>
      <c r="D145" s="44"/>
      <c r="E145" s="44"/>
      <c r="F145" s="44"/>
    </row>
    <row r="146" spans="1:6" x14ac:dyDescent="0.35">
      <c r="A146" s="43"/>
      <c r="B146" s="43"/>
      <c r="C146" s="44"/>
      <c r="D146" s="44"/>
      <c r="E146" s="44"/>
      <c r="F146" s="44"/>
    </row>
    <row r="147" spans="1:6" x14ac:dyDescent="0.35">
      <c r="A147" s="43"/>
      <c r="B147" s="43"/>
      <c r="C147" s="44"/>
      <c r="D147" s="44"/>
      <c r="E147" s="44"/>
      <c r="F147" s="44"/>
    </row>
    <row r="148" spans="1:6" x14ac:dyDescent="0.35">
      <c r="A148" s="43"/>
      <c r="B148" s="43"/>
      <c r="C148" s="44"/>
      <c r="D148" s="44"/>
      <c r="E148" s="44"/>
      <c r="F148" s="44"/>
    </row>
    <row r="149" spans="1:6" x14ac:dyDescent="0.35">
      <c r="A149" s="43"/>
      <c r="B149" s="43"/>
      <c r="C149" s="44"/>
      <c r="D149" s="44"/>
      <c r="E149" s="44"/>
      <c r="F149" s="44"/>
    </row>
    <row r="150" spans="1:6" x14ac:dyDescent="0.35">
      <c r="A150" s="43"/>
      <c r="B150" s="43"/>
      <c r="C150" s="44"/>
      <c r="D150" s="44"/>
      <c r="E150" s="44"/>
      <c r="F150" s="44"/>
    </row>
    <row r="151" spans="1:6" x14ac:dyDescent="0.35">
      <c r="A151" s="43"/>
      <c r="B151" s="43"/>
      <c r="C151" s="44"/>
      <c r="D151" s="44"/>
      <c r="E151" s="44"/>
      <c r="F151" s="44"/>
    </row>
    <row r="152" spans="1:6" x14ac:dyDescent="0.35">
      <c r="A152" s="43"/>
      <c r="B152" s="43"/>
      <c r="C152" s="44"/>
      <c r="D152" s="44"/>
      <c r="E152" s="44"/>
      <c r="F152" s="44"/>
    </row>
    <row r="153" spans="1:6" x14ac:dyDescent="0.35">
      <c r="A153" s="43"/>
      <c r="B153" s="43"/>
      <c r="C153" s="44"/>
      <c r="D153" s="44"/>
      <c r="E153" s="44"/>
      <c r="F153" s="44"/>
    </row>
    <row r="154" spans="1:6" x14ac:dyDescent="0.35">
      <c r="A154" s="43"/>
      <c r="B154" s="43"/>
      <c r="C154" s="44"/>
      <c r="D154" s="44"/>
      <c r="E154" s="44"/>
      <c r="F154" s="44"/>
    </row>
    <row r="155" spans="1:6" x14ac:dyDescent="0.35">
      <c r="A155" s="43"/>
      <c r="B155" s="43"/>
      <c r="C155" s="44"/>
      <c r="D155" s="44"/>
      <c r="E155" s="44"/>
      <c r="F155" s="44"/>
    </row>
    <row r="156" spans="1:6" x14ac:dyDescent="0.35">
      <c r="A156" s="43"/>
      <c r="B156" s="43"/>
      <c r="C156" s="44"/>
      <c r="D156" s="44"/>
      <c r="E156" s="44"/>
      <c r="F156" s="44"/>
    </row>
    <row r="157" spans="1:6" x14ac:dyDescent="0.35">
      <c r="A157" s="43"/>
      <c r="B157" s="43"/>
      <c r="C157" s="44"/>
      <c r="D157" s="44"/>
      <c r="E157" s="44"/>
      <c r="F157" s="44"/>
    </row>
    <row r="158" spans="1:6" x14ac:dyDescent="0.35">
      <c r="A158" s="43"/>
      <c r="B158" s="43"/>
      <c r="C158" s="44"/>
      <c r="D158" s="44"/>
      <c r="E158" s="44"/>
      <c r="F158" s="44"/>
    </row>
    <row r="159" spans="1:6" x14ac:dyDescent="0.35">
      <c r="A159" s="43"/>
      <c r="B159" s="43"/>
      <c r="C159" s="44"/>
      <c r="D159" s="44"/>
      <c r="E159" s="44"/>
      <c r="F159" s="44"/>
    </row>
    <row r="160" spans="1:6" x14ac:dyDescent="0.35">
      <c r="A160" s="43"/>
      <c r="B160" s="43"/>
      <c r="C160" s="44"/>
      <c r="D160" s="44"/>
      <c r="E160" s="44"/>
      <c r="F160" s="44"/>
    </row>
    <row r="161" spans="1:6" x14ac:dyDescent="0.35">
      <c r="A161" s="43"/>
      <c r="B161" s="43"/>
      <c r="C161" s="44"/>
      <c r="D161" s="44"/>
      <c r="E161" s="44"/>
      <c r="F161" s="44"/>
    </row>
    <row r="162" spans="1:6" x14ac:dyDescent="0.35">
      <c r="A162" s="43"/>
      <c r="B162" s="43"/>
      <c r="C162" s="44"/>
      <c r="D162" s="44"/>
      <c r="E162" s="44"/>
      <c r="F162" s="44"/>
    </row>
    <row r="163" spans="1:6" x14ac:dyDescent="0.35">
      <c r="A163" s="43"/>
      <c r="B163" s="43"/>
      <c r="C163" s="44"/>
      <c r="D163" s="44"/>
      <c r="E163" s="44"/>
      <c r="F163" s="44"/>
    </row>
    <row r="164" spans="1:6" x14ac:dyDescent="0.35">
      <c r="A164" s="43"/>
      <c r="B164" s="43"/>
      <c r="C164" s="44"/>
      <c r="D164" s="44"/>
      <c r="E164" s="44"/>
      <c r="F164" s="44"/>
    </row>
    <row r="165" spans="1:6" x14ac:dyDescent="0.35">
      <c r="A165" s="43"/>
      <c r="B165" s="43"/>
      <c r="C165" s="44"/>
      <c r="D165" s="44"/>
      <c r="E165" s="44"/>
      <c r="F165" s="44"/>
    </row>
    <row r="166" spans="1:6" x14ac:dyDescent="0.35">
      <c r="A166" s="43"/>
      <c r="B166" s="43"/>
      <c r="C166" s="44"/>
      <c r="D166" s="44"/>
      <c r="E166" s="44"/>
      <c r="F166" s="44"/>
    </row>
    <row r="167" spans="1:6" x14ac:dyDescent="0.35">
      <c r="A167" s="43"/>
      <c r="B167" s="43"/>
      <c r="C167" s="44"/>
      <c r="D167" s="44"/>
      <c r="E167" s="44"/>
      <c r="F167" s="44"/>
    </row>
    <row r="168" spans="1:6" x14ac:dyDescent="0.35">
      <c r="A168" s="43"/>
      <c r="B168" s="43"/>
      <c r="C168" s="44"/>
      <c r="D168" s="44"/>
      <c r="E168" s="44"/>
      <c r="F168" s="44"/>
    </row>
    <row r="169" spans="1:6" x14ac:dyDescent="0.35">
      <c r="A169" s="43"/>
      <c r="B169" s="43"/>
      <c r="C169" s="44"/>
      <c r="D169" s="44"/>
      <c r="E169" s="44"/>
      <c r="F169" s="44"/>
    </row>
    <row r="170" spans="1:6" x14ac:dyDescent="0.35">
      <c r="A170" s="43"/>
      <c r="B170" s="43"/>
      <c r="C170" s="44"/>
      <c r="D170" s="44"/>
      <c r="E170" s="44"/>
      <c r="F170" s="44"/>
    </row>
    <row r="171" spans="1:6" x14ac:dyDescent="0.35">
      <c r="A171" s="43"/>
      <c r="B171" s="43"/>
      <c r="C171" s="44"/>
      <c r="D171" s="44"/>
      <c r="E171" s="44"/>
      <c r="F171" s="44"/>
    </row>
    <row r="172" spans="1:6" x14ac:dyDescent="0.35">
      <c r="A172" s="43"/>
      <c r="B172" s="43"/>
      <c r="C172" s="44"/>
      <c r="D172" s="44"/>
      <c r="E172" s="44"/>
      <c r="F172" s="44"/>
    </row>
    <row r="173" spans="1:6" x14ac:dyDescent="0.35">
      <c r="A173" s="43"/>
      <c r="B173" s="43"/>
      <c r="C173" s="44"/>
      <c r="D173" s="44"/>
      <c r="E173" s="44"/>
      <c r="F173" s="44"/>
    </row>
    <row r="174" spans="1:6" x14ac:dyDescent="0.35">
      <c r="A174" s="43"/>
      <c r="B174" s="43"/>
      <c r="C174" s="44"/>
      <c r="D174" s="44"/>
      <c r="E174" s="44"/>
      <c r="F174" s="44"/>
    </row>
    <row r="175" spans="1:6" x14ac:dyDescent="0.35">
      <c r="A175" s="43"/>
      <c r="B175" s="43"/>
      <c r="C175" s="44"/>
      <c r="D175" s="44"/>
      <c r="E175" s="44"/>
      <c r="F175" s="44"/>
    </row>
    <row r="176" spans="1:6" x14ac:dyDescent="0.35">
      <c r="A176" s="43"/>
      <c r="B176" s="43"/>
      <c r="C176" s="44"/>
      <c r="D176" s="44"/>
      <c r="E176" s="44"/>
      <c r="F176" s="44"/>
    </row>
    <row r="177" spans="1:6" x14ac:dyDescent="0.35">
      <c r="A177" s="43"/>
      <c r="B177" s="43"/>
      <c r="C177" s="44"/>
      <c r="D177" s="44"/>
      <c r="E177" s="44"/>
      <c r="F177" s="44"/>
    </row>
  </sheetData>
  <sheetProtection sheet="1" objects="1" scenarios="1"/>
  <mergeCells count="18">
    <mergeCell ref="A89:A90"/>
    <mergeCell ref="B89:B90"/>
    <mergeCell ref="C89:F89"/>
    <mergeCell ref="A91:A94"/>
    <mergeCell ref="A96:A97"/>
    <mergeCell ref="A102:A116"/>
    <mergeCell ref="A53:A54"/>
    <mergeCell ref="B53:B54"/>
    <mergeCell ref="C53:F53"/>
    <mergeCell ref="A55:A58"/>
    <mergeCell ref="A60:A61"/>
    <mergeCell ref="A66:A80"/>
    <mergeCell ref="A9:A10"/>
    <mergeCell ref="B9:B10"/>
    <mergeCell ref="C9:F9"/>
    <mergeCell ref="A11:A14"/>
    <mergeCell ref="A16:A17"/>
    <mergeCell ref="A22:A36"/>
  </mergeCells>
  <pageMargins left="0.7" right="0.7" top="0.75" bottom="0.75" header="0.3" footer="0.3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CC767485322746BA6008A4D5025F0A" ma:contentTypeVersion="21" ma:contentTypeDescription="Crée un document." ma:contentTypeScope="" ma:versionID="22a78fa6ac19fe6fe547d9d9c912e526">
  <xsd:schema xmlns:xsd="http://www.w3.org/2001/XMLSchema" xmlns:xs="http://www.w3.org/2001/XMLSchema" xmlns:p="http://schemas.microsoft.com/office/2006/metadata/properties" xmlns:ns1="http://schemas.microsoft.com/sharepoint/v3" xmlns:ns2="683dab01-2686-447c-97ec-bc67fb6c46c6" xmlns:ns3="610ddac0-6fc5-49df-af7f-96d2df4d882b" targetNamespace="http://schemas.microsoft.com/office/2006/metadata/properties" ma:root="true" ma:fieldsID="6cbb1e7bc30c8cf4d21fb3df4228393b" ns1:_="" ns2:_="" ns3:_="">
    <xsd:import namespace="http://schemas.microsoft.com/sharepoint/v3"/>
    <xsd:import namespace="683dab01-2686-447c-97ec-bc67fb6c46c6"/>
    <xsd:import namespace="610ddac0-6fc5-49df-af7f-96d2df4d88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dab01-2686-447c-97ec-bc67fb6c4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3fad7815-e70a-4748-8a0b-26682e095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ddac0-6fc5-49df-af7f-96d2df4d88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2a0a599-35fd-435e-80e9-fcd841da62a6}" ma:internalName="TaxCatchAll" ma:showField="CatchAllData" ma:web="610ddac0-6fc5-49df-af7f-96d2df4d88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10ddac0-6fc5-49df-af7f-96d2df4d882b" xsi:nil="true"/>
    <lcf76f155ced4ddcb4097134ff3c332f xmlns="683dab01-2686-447c-97ec-bc67fb6c46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C51261-036B-4A55-9FDC-26896F9A5E6B}"/>
</file>

<file path=customXml/itemProps2.xml><?xml version="1.0" encoding="utf-8"?>
<ds:datastoreItem xmlns:ds="http://schemas.openxmlformats.org/officeDocument/2006/customXml" ds:itemID="{3C4FFDE8-7044-440F-B22F-61BCA39F5034}"/>
</file>

<file path=customXml/itemProps3.xml><?xml version="1.0" encoding="utf-8"?>
<ds:datastoreItem xmlns:ds="http://schemas.openxmlformats.org/officeDocument/2006/customXml" ds:itemID="{2CC9994E-835B-491A-B94C-F545B617BB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Carbon Footprint 2025</vt:lpstr>
      <vt:lpstr>'Carbon Footprint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Hetet Astrid</dc:creator>
  <cp:lastModifiedBy>Le Hetet Astrid</cp:lastModifiedBy>
  <cp:lastPrinted>2025-08-29T08:11:12Z</cp:lastPrinted>
  <dcterms:created xsi:type="dcterms:W3CDTF">2025-08-29T07:38:25Z</dcterms:created>
  <dcterms:modified xsi:type="dcterms:W3CDTF">2025-08-29T08:11:34Z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0x0101009ACC767485322746BA6008A4D5025F0A</vt:lpwstr>
  </property>
</Properties>
</file>