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eutelsatgroup.sharepoint.com/sites/DPEF2019-2020/Shared Documents/General/Program Information/Communication and Engagement/Website/2024/ESG Indicators for 2023/"/>
    </mc:Choice>
  </mc:AlternateContent>
  <xr:revisionPtr revIDLastSave="319" documentId="8_{D3929C9E-1B67-4EB6-B526-8294329B0F81}" xr6:coauthVersionLast="47" xr6:coauthVersionMax="47" xr10:uidLastSave="{C7F96179-AC15-44FF-A8D9-D894E08A3463}"/>
  <bookViews>
    <workbookView xWindow="28680" yWindow="-120" windowWidth="29040" windowHeight="15840" activeTab="3" xr2:uid="{64F04641-C875-4C6B-990D-12CC4B34E639}"/>
  </bookViews>
  <sheets>
    <sheet name="Social" sheetId="2" r:id="rId1"/>
    <sheet name="Carbon Footprint" sheetId="3" r:id="rId2"/>
    <sheet name="Sustainable Procurement" sheetId="1" r:id="rId3"/>
    <sheet name="Ethics &amp; Cybersecurity"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6" i="2" l="1"/>
  <c r="D165" i="2"/>
  <c r="C165" i="2"/>
  <c r="C166" i="2"/>
  <c r="B98" i="2"/>
  <c r="B97" i="2"/>
  <c r="B96" i="2"/>
  <c r="B95" i="2"/>
  <c r="B94" i="2"/>
  <c r="B92" i="2"/>
  <c r="B93" i="2"/>
  <c r="D106" i="2"/>
  <c r="D105" i="2"/>
  <c r="D134" i="2"/>
  <c r="C134" i="2"/>
  <c r="D129" i="2"/>
  <c r="C129" i="2"/>
  <c r="D124" i="2"/>
  <c r="C124" i="2"/>
  <c r="C119" i="2"/>
  <c r="D119" i="2"/>
  <c r="C114" i="2"/>
  <c r="D114" i="2"/>
  <c r="D109" i="2"/>
  <c r="D19" i="2"/>
  <c r="D18" i="2"/>
  <c r="D17" i="2"/>
  <c r="D50" i="2"/>
  <c r="D45" i="2"/>
  <c r="D40" i="2"/>
  <c r="D35" i="2"/>
  <c r="D30" i="2"/>
  <c r="D25" i="2"/>
  <c r="D104" i="2" l="1"/>
  <c r="D20" i="2"/>
  <c r="D86" i="2" l="1"/>
  <c r="C86" i="2"/>
  <c r="D81" i="2"/>
  <c r="C81" i="2"/>
  <c r="D76" i="2"/>
  <c r="C76" i="2"/>
  <c r="D71" i="2"/>
  <c r="C71" i="2"/>
  <c r="D66" i="2"/>
  <c r="C66" i="2"/>
  <c r="D61" i="2"/>
  <c r="C61" i="2"/>
  <c r="D137" i="2"/>
  <c r="D132" i="2"/>
  <c r="D127" i="2"/>
  <c r="D122" i="2"/>
  <c r="D117" i="2"/>
  <c r="D112" i="2"/>
  <c r="D107" i="2"/>
  <c r="D56" i="2"/>
  <c r="C56" i="2"/>
  <c r="C59" i="2" l="1"/>
  <c r="C92" i="2" s="1"/>
  <c r="C167" i="2"/>
  <c r="D79" i="2"/>
  <c r="D96" i="2" s="1"/>
  <c r="D183" i="2"/>
  <c r="D59" i="2"/>
  <c r="D92" i="2" s="1"/>
  <c r="D167" i="2"/>
  <c r="C64" i="2"/>
  <c r="C93" i="2" s="1"/>
  <c r="C171" i="2"/>
  <c r="C84" i="2"/>
  <c r="C97" i="2" s="1"/>
  <c r="C187" i="2"/>
  <c r="D74" i="2"/>
  <c r="D95" i="2" s="1"/>
  <c r="D179" i="2"/>
  <c r="D64" i="2"/>
  <c r="D93" i="2" s="1"/>
  <c r="D171" i="2"/>
  <c r="D84" i="2"/>
  <c r="D97" i="2" s="1"/>
  <c r="D187" i="2"/>
  <c r="C74" i="2"/>
  <c r="C95" i="2" s="1"/>
  <c r="C179" i="2"/>
  <c r="C79" i="2"/>
  <c r="C96" i="2" s="1"/>
  <c r="C183" i="2"/>
  <c r="C69" i="2"/>
  <c r="C94" i="2" s="1"/>
  <c r="C175" i="2"/>
  <c r="C89" i="2"/>
  <c r="C98" i="2" s="1"/>
  <c r="C191" i="2"/>
  <c r="D69" i="2"/>
  <c r="D94" i="2" s="1"/>
  <c r="D175" i="2"/>
  <c r="D89" i="2"/>
  <c r="D98" i="2" s="1"/>
  <c r="D191" i="2"/>
  <c r="C132" i="2"/>
  <c r="C127" i="2"/>
  <c r="C117" i="2"/>
  <c r="C196" i="2" l="1"/>
  <c r="C137" i="2"/>
  <c r="C122" i="2"/>
  <c r="C109" i="2"/>
  <c r="C112" i="2" s="1"/>
  <c r="C106" i="2"/>
  <c r="C105" i="2"/>
  <c r="C104" i="2" l="1"/>
  <c r="C107" i="2" s="1"/>
</calcChain>
</file>

<file path=xl/sharedStrings.xml><?xml version="1.0" encoding="utf-8"?>
<sst xmlns="http://schemas.openxmlformats.org/spreadsheetml/2006/main" count="394" uniqueCount="91">
  <si>
    <t>Indicator</t>
  </si>
  <si>
    <t>Scope</t>
  </si>
  <si>
    <t>Number of alerts received through the whistleblowing system?</t>
  </si>
  <si>
    <t>Eutelsat Group</t>
  </si>
  <si>
    <t>Percentage of employees trained in Anti-corruption</t>
  </si>
  <si>
    <t>Percentage of employees trained in cyber security</t>
  </si>
  <si>
    <t>Number of buyers working at the Purchasing Department</t>
  </si>
  <si>
    <t>Number of buyers with a CSR objective within their performance evaluation?</t>
  </si>
  <si>
    <t>Percentage of buyers aware of or trained in sustainable procurement</t>
  </si>
  <si>
    <t>KPI's</t>
  </si>
  <si>
    <t>Carbon Impact (tCO2eq)</t>
  </si>
  <si>
    <t xml:space="preserve"> Scope 1 </t>
  </si>
  <si>
    <t>Electricity, heat or stream generated on-site</t>
  </si>
  <si>
    <t>On-site fuel combusiton</t>
  </si>
  <si>
    <t>Company owned vehicule travel</t>
  </si>
  <si>
    <t>Fugitive emissions (ini. Regrigerant gases and AC)</t>
  </si>
  <si>
    <t xml:space="preserve">TOTAL SCOPE 1 </t>
  </si>
  <si>
    <t>Scope 2</t>
  </si>
  <si>
    <t>On-site consumption of purchased electricity, heat stream and cooling (Location-Based)</t>
  </si>
  <si>
    <t>On-site consumption of purchased electricity, heat stream and cooling (Market-Based)</t>
  </si>
  <si>
    <t>TOTAL SCOPE 2 (Location-Based)</t>
  </si>
  <si>
    <t>TOTAL SCOPE 2 (Market-Based)</t>
  </si>
  <si>
    <t>TOTAL SCOPE 1 &amp; 2 (Location-Based)</t>
  </si>
  <si>
    <t>TOTAL SCOPE 1 &amp; 2 (Market-Based)</t>
  </si>
  <si>
    <t>Scope 3</t>
  </si>
  <si>
    <t>Purchased Goods &amp; Services</t>
  </si>
  <si>
    <t>Capital Goods</t>
  </si>
  <si>
    <t>Fuel &amp; Energy Related Activities</t>
  </si>
  <si>
    <t>Upstream Transportation &amp; Distribution</t>
  </si>
  <si>
    <t>Waste Generated in Operations</t>
  </si>
  <si>
    <t>Business Travel</t>
  </si>
  <si>
    <t>Employee Commuting</t>
  </si>
  <si>
    <t>Upstream Leased Assets</t>
  </si>
  <si>
    <t>Downstream Transportation &amp; Dsitribution</t>
  </si>
  <si>
    <t>Processing of sold Products</t>
  </si>
  <si>
    <t>Use of Sold Products</t>
  </si>
  <si>
    <t>End-of-life Treatment of Sold Products</t>
  </si>
  <si>
    <t>Downstream Leased Assets</t>
  </si>
  <si>
    <t>Franchises</t>
  </si>
  <si>
    <t>Investments</t>
  </si>
  <si>
    <t xml:space="preserve">TOTAL SCOPE 3 </t>
  </si>
  <si>
    <t>TOTAL CARBON EMISSIONS EUTELSAT GROUP (Location-Based)</t>
  </si>
  <si>
    <t>TOTAL CARBON EMISSIONS EUTELSAT GROUP (Market-Based)</t>
  </si>
  <si>
    <t>Workforce - Age Profile</t>
  </si>
  <si>
    <t>Total Workforce</t>
  </si>
  <si>
    <t>Total Workforce*</t>
  </si>
  <si>
    <t>Workforce - Gender Balance</t>
  </si>
  <si>
    <t>Total workforce</t>
  </si>
  <si>
    <t>Male Workforce</t>
  </si>
  <si>
    <t xml:space="preserve">Total workforce </t>
  </si>
  <si>
    <t xml:space="preserve">Male Workforce </t>
  </si>
  <si>
    <t xml:space="preserve">Female Worforce </t>
  </si>
  <si>
    <t>Gender Balance - Management Positions</t>
  </si>
  <si>
    <t xml:space="preserve">Total Managers </t>
  </si>
  <si>
    <t>Male Managers</t>
  </si>
  <si>
    <t>Female Managers</t>
  </si>
  <si>
    <t>% of Managerial Functions occupied by Women</t>
  </si>
  <si>
    <t xml:space="preserve">% of Managerial Functions occupied by Women </t>
  </si>
  <si>
    <t>Gender Balance - Salaries</t>
  </si>
  <si>
    <t>Average Salary - Male Employee (Euros)</t>
  </si>
  <si>
    <t>Avergae Salary - Female Employee (Euros)</t>
  </si>
  <si>
    <t>Average Salary (Euros)</t>
  </si>
  <si>
    <t>Workforce - Turnover</t>
  </si>
  <si>
    <t>Departures</t>
  </si>
  <si>
    <t>Recruitments</t>
  </si>
  <si>
    <t>% Turnover</t>
  </si>
  <si>
    <t>Training</t>
  </si>
  <si>
    <t>Total Training Hours</t>
  </si>
  <si>
    <t>Average Training Hours/employee</t>
  </si>
  <si>
    <t>Number of convictions for violation of ABAC laws</t>
  </si>
  <si>
    <t>Amount of fines for violation of ABAC laws</t>
  </si>
  <si>
    <t>Number of investigations conducted</t>
  </si>
  <si>
    <t>Functions at risk (%) covered by ABAC (Anti-Bribery and Anti-Corruption) training programmes</t>
  </si>
  <si>
    <t>France</t>
  </si>
  <si>
    <t>Italy</t>
  </si>
  <si>
    <t>Mexico</t>
  </si>
  <si>
    <t>UK</t>
  </si>
  <si>
    <t>US</t>
  </si>
  <si>
    <t>Rest Of World</t>
  </si>
  <si>
    <t>N/A</t>
  </si>
  <si>
    <t>Workforce &lt; 30</t>
  </si>
  <si>
    <t>Workforce 30 ≤…≤ 55</t>
  </si>
  <si>
    <t>Workforce ≥ 55</t>
  </si>
  <si>
    <t>% Female Workforce</t>
  </si>
  <si>
    <t>Female Workforce</t>
  </si>
  <si>
    <t xml:space="preserve">The indicators are structured as specified in the French Commercial Code with regard to the non-financial reporting. Correspondence with the data item listed by the GRI standard is indicated where appropriate, and a full GRI report is available on the Group’s website (GRI Standards Content Index). </t>
  </si>
  <si>
    <t>Sustainable Procurement - 2023</t>
  </si>
  <si>
    <t>Carbon Footprint - 2023</t>
  </si>
  <si>
    <t>Ethics and Cybersecurity- 2023</t>
  </si>
  <si>
    <t>Period: from 1st January to 31st December 2023</t>
  </si>
  <si>
    <t>Key ESG Indicators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</si>
</sst>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1"/>
      <color theme="1"/>
      <name val="Arial"/>
      <family val="2"/>
    </font>
    <font>
      <sz val="11"/>
      <color indexed="8"/>
      <name val="Arial"/>
      <family val="2"/>
    </font>
    <font>
      <b/>
      <sz val="11"/>
      <color indexed="8"/>
      <name val="Arial"/>
      <family val="2"/>
    </font>
    <font>
      <b/>
      <sz val="11"/>
      <name val="Arial"/>
      <family val="2"/>
    </font>
    <font>
      <b/>
      <sz val="18"/>
      <color indexed="8"/>
      <name val="Arial"/>
      <family val="2"/>
    </font>
    <font>
      <sz val="11"/>
      <color theme="1"/>
      <name val="Arial"/>
      <family val="2"/>
    </font>
    <font>
      <b/>
      <sz val="10"/>
      <color indexed="8"/>
      <name val="Arial"/>
      <family val="2"/>
    </font>
    <font>
      <sz val="10"/>
      <color indexed="8"/>
      <name val="Arial"/>
      <family val="2"/>
    </font>
    <font>
      <sz val="10"/>
      <color theme="1"/>
      <name val="Arial"/>
      <family val="2"/>
    </font>
    <font>
      <b/>
      <sz val="10"/>
      <color theme="0"/>
      <name val="Arial"/>
      <family val="2"/>
    </font>
    <font>
      <sz val="18"/>
      <color indexed="8"/>
      <name val="Arial"/>
      <family val="2"/>
    </font>
    <font>
      <i/>
      <sz val="8"/>
      <color rgb="FF000000"/>
      <name val="Arial"/>
      <family val="2"/>
    </font>
    <font>
      <i/>
      <sz val="8"/>
      <color theme="1"/>
      <name val="Arial"/>
      <family val="2"/>
    </font>
    <font>
      <sz val="11"/>
      <color theme="0"/>
      <name val="Arial"/>
      <family val="2"/>
    </font>
    <font>
      <b/>
      <sz val="11"/>
      <color theme="0"/>
      <name val="Arial"/>
      <family val="2"/>
    </font>
    <font>
      <b/>
      <sz val="12"/>
      <color theme="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007DB9"/>
        <bgColor indexed="64"/>
      </patternFill>
    </fill>
    <fill>
      <patternFill patternType="solid">
        <fgColor theme="5" tint="0.59999389629810485"/>
        <bgColor indexed="64"/>
      </patternFill>
    </fill>
    <fill>
      <patternFill patternType="solid">
        <fgColor rgb="FF56C1EF"/>
        <bgColor indexed="64"/>
      </patternFill>
    </fill>
  </fills>
  <borders count="25">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3" fillId="2" borderId="7" xfId="0" applyFont="1" applyFill="1" applyBorder="1" applyAlignment="1">
      <alignment horizontal="left" vertical="center" wrapText="1"/>
    </xf>
    <xf numFmtId="0" fontId="3" fillId="2" borderId="8" xfId="0"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center" vertical="center" wrapText="1"/>
    </xf>
    <xf numFmtId="1" fontId="3" fillId="2" borderId="11" xfId="0" applyNumberFormat="1"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0" fontId="4" fillId="3" borderId="17" xfId="0" applyFont="1" applyFill="1" applyBorder="1" applyAlignment="1">
      <alignment horizontal="left" vertical="center" wrapText="1"/>
    </xf>
    <xf numFmtId="0" fontId="4" fillId="2" borderId="19" xfId="0" applyFont="1" applyFill="1" applyBorder="1" applyAlignment="1">
      <alignment horizontal="left" vertical="center" wrapText="1"/>
    </xf>
    <xf numFmtId="4" fontId="4" fillId="2" borderId="19" xfId="0" applyNumberFormat="1" applyFont="1" applyFill="1" applyBorder="1" applyAlignment="1">
      <alignment horizontal="center" vertical="center" wrapText="1"/>
    </xf>
    <xf numFmtId="0" fontId="2" fillId="2" borderId="19" xfId="0" applyFont="1" applyFill="1" applyBorder="1" applyAlignment="1">
      <alignment horizontal="left" vertical="center" wrapText="1"/>
    </xf>
    <xf numFmtId="4" fontId="2" fillId="2" borderId="19" xfId="0" applyNumberFormat="1" applyFont="1" applyFill="1" applyBorder="1" applyAlignment="1">
      <alignment horizontal="center" vertical="center" wrapText="1"/>
    </xf>
    <xf numFmtId="0" fontId="5" fillId="2" borderId="19" xfId="0" applyFont="1" applyFill="1" applyBorder="1" applyAlignment="1">
      <alignment horizontal="left" vertical="center" wrapText="1"/>
    </xf>
    <xf numFmtId="0" fontId="4" fillId="2" borderId="19" xfId="0" applyFont="1" applyFill="1" applyBorder="1" applyAlignment="1">
      <alignment vertical="center" wrapText="1"/>
    </xf>
    <xf numFmtId="3" fontId="4" fillId="2" borderId="19" xfId="0" applyNumberFormat="1" applyFont="1" applyFill="1" applyBorder="1" applyAlignment="1">
      <alignment horizontal="center" vertical="center" wrapText="1"/>
    </xf>
    <xf numFmtId="0" fontId="4" fillId="3" borderId="19" xfId="0" applyFont="1" applyFill="1" applyBorder="1" applyAlignment="1">
      <alignment horizontal="left" vertical="center" wrapText="1"/>
    </xf>
    <xf numFmtId="4" fontId="4" fillId="3" borderId="19" xfId="0" applyNumberFormat="1" applyFont="1" applyFill="1" applyBorder="1" applyAlignment="1">
      <alignment horizontal="center" vertical="center" wrapText="1"/>
    </xf>
    <xf numFmtId="4" fontId="4" fillId="3" borderId="17" xfId="0" applyNumberFormat="1" applyFont="1" applyFill="1" applyBorder="1" applyAlignment="1">
      <alignment horizontal="center" vertical="center" wrapText="1"/>
    </xf>
    <xf numFmtId="4" fontId="4" fillId="3" borderId="22" xfId="0" applyNumberFormat="1" applyFont="1" applyFill="1" applyBorder="1" applyAlignment="1">
      <alignment horizontal="center" vertical="center" wrapText="1"/>
    </xf>
    <xf numFmtId="4" fontId="4" fillId="2" borderId="23" xfId="0" applyNumberFormat="1" applyFont="1" applyFill="1" applyBorder="1" applyAlignment="1">
      <alignment horizontal="center" vertical="center" wrapText="1"/>
    </xf>
    <xf numFmtId="4" fontId="2" fillId="2" borderId="23" xfId="0" applyNumberFormat="1" applyFont="1" applyFill="1" applyBorder="1" applyAlignment="1">
      <alignment horizontal="center" vertical="center" wrapText="1"/>
    </xf>
    <xf numFmtId="3" fontId="4" fillId="2" borderId="23" xfId="0" applyNumberFormat="1" applyFont="1" applyFill="1" applyBorder="1" applyAlignment="1">
      <alignment horizontal="center" vertical="center" wrapText="1"/>
    </xf>
    <xf numFmtId="4" fontId="4" fillId="3" borderId="23" xfId="0" applyNumberFormat="1" applyFont="1" applyFill="1" applyBorder="1" applyAlignment="1">
      <alignment horizontal="center" vertical="center" wrapText="1"/>
    </xf>
    <xf numFmtId="9" fontId="3" fillId="2" borderId="14" xfId="1" applyFont="1" applyFill="1" applyBorder="1" applyAlignment="1">
      <alignment horizontal="center" vertical="center" wrapText="1"/>
    </xf>
    <xf numFmtId="9" fontId="3" fillId="2" borderId="15" xfId="1" applyFont="1" applyFill="1" applyBorder="1" applyAlignment="1">
      <alignment horizontal="center" vertical="center" wrapText="1"/>
    </xf>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horizontal="left"/>
    </xf>
    <xf numFmtId="1" fontId="9" fillId="0" borderId="0" xfId="0" applyNumberFormat="1" applyFont="1"/>
    <xf numFmtId="1" fontId="9" fillId="0" borderId="0" xfId="0" applyNumberFormat="1" applyFont="1" applyAlignment="1">
      <alignment horizontal="left"/>
    </xf>
    <xf numFmtId="9" fontId="9" fillId="0" borderId="0" xfId="1" applyFont="1"/>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9" fillId="5" borderId="13" xfId="0" applyFont="1" applyFill="1" applyBorder="1" applyAlignment="1">
      <alignment vertical="center" wrapText="1"/>
    </xf>
    <xf numFmtId="0" fontId="9" fillId="5" borderId="14" xfId="0" applyFont="1" applyFill="1" applyBorder="1" applyAlignment="1">
      <alignment horizontal="center" vertical="center" wrapText="1"/>
    </xf>
    <xf numFmtId="1" fontId="9" fillId="5" borderId="14" xfId="1" applyNumberFormat="1" applyFont="1" applyFill="1" applyBorder="1" applyAlignment="1">
      <alignment horizontal="center" vertical="center" wrapText="1"/>
    </xf>
    <xf numFmtId="1" fontId="9" fillId="5" borderId="15" xfId="1" applyNumberFormat="1" applyFont="1" applyFill="1" applyBorder="1" applyAlignment="1">
      <alignment horizontal="center" vertical="center" wrapText="1"/>
    </xf>
    <xf numFmtId="0" fontId="9" fillId="5" borderId="7" xfId="0" applyFont="1" applyFill="1" applyBorder="1" applyAlignment="1">
      <alignment vertical="center" wrapText="1"/>
    </xf>
    <xf numFmtId="0" fontId="9" fillId="5" borderId="8" xfId="0" applyFont="1" applyFill="1" applyBorder="1" applyAlignment="1">
      <alignment horizontal="center" vertical="center" wrapText="1"/>
    </xf>
    <xf numFmtId="1" fontId="9" fillId="5" borderId="8" xfId="1" applyNumberFormat="1" applyFont="1" applyFill="1" applyBorder="1" applyAlignment="1">
      <alignment horizontal="center" vertical="center" wrapText="1"/>
    </xf>
    <xf numFmtId="1" fontId="9" fillId="5" borderId="9" xfId="1" applyNumberFormat="1" applyFont="1" applyFill="1" applyBorder="1" applyAlignment="1">
      <alignment horizontal="center" vertical="center" wrapText="1"/>
    </xf>
    <xf numFmtId="9" fontId="9" fillId="5" borderId="14" xfId="0" applyNumberFormat="1" applyFont="1" applyFill="1" applyBorder="1" applyAlignment="1">
      <alignment horizontal="center" vertical="center" wrapText="1"/>
    </xf>
    <xf numFmtId="9" fontId="9" fillId="5" borderId="15" xfId="0" applyNumberFormat="1" applyFont="1" applyFill="1" applyBorder="1" applyAlignment="1">
      <alignment horizontal="center" vertical="center" wrapText="1"/>
    </xf>
    <xf numFmtId="9" fontId="9" fillId="5" borderId="8" xfId="0" applyNumberFormat="1" applyFont="1" applyFill="1" applyBorder="1" applyAlignment="1">
      <alignment horizontal="center" vertical="center" wrapText="1"/>
    </xf>
    <xf numFmtId="9" fontId="9" fillId="5" borderId="9" xfId="0" applyNumberFormat="1" applyFont="1" applyFill="1" applyBorder="1" applyAlignment="1">
      <alignment horizontal="center" vertical="center" wrapText="1"/>
    </xf>
    <xf numFmtId="9" fontId="9" fillId="5" borderId="14" xfId="1" applyFont="1" applyFill="1" applyBorder="1" applyAlignment="1">
      <alignment horizontal="center" vertical="center" wrapText="1"/>
    </xf>
    <xf numFmtId="9" fontId="9" fillId="5" borderId="15" xfId="1" applyFont="1" applyFill="1" applyBorder="1" applyAlignment="1">
      <alignment horizontal="center" vertical="center" wrapText="1"/>
    </xf>
    <xf numFmtId="9" fontId="9" fillId="5" borderId="8" xfId="1" applyFont="1" applyFill="1" applyBorder="1" applyAlignment="1">
      <alignment horizontal="center" vertical="center" wrapText="1"/>
    </xf>
    <xf numFmtId="9" fontId="9" fillId="5" borderId="9" xfId="1" applyFont="1" applyFill="1" applyBorder="1" applyAlignment="1">
      <alignment horizontal="center" vertical="center" wrapText="1"/>
    </xf>
    <xf numFmtId="3" fontId="9" fillId="5" borderId="14" xfId="1" applyNumberFormat="1" applyFont="1" applyFill="1" applyBorder="1" applyAlignment="1">
      <alignment horizontal="center" vertical="center" wrapText="1"/>
    </xf>
    <xf numFmtId="3" fontId="9" fillId="5" borderId="15" xfId="1" applyNumberFormat="1" applyFont="1" applyFill="1" applyBorder="1" applyAlignment="1">
      <alignment horizontal="center" vertical="center" wrapText="1"/>
    </xf>
    <xf numFmtId="3" fontId="9" fillId="5" borderId="8" xfId="1" applyNumberFormat="1" applyFont="1" applyFill="1" applyBorder="1" applyAlignment="1">
      <alignment horizontal="center" vertical="center" wrapText="1"/>
    </xf>
    <xf numFmtId="3" fontId="9" fillId="5" borderId="9" xfId="1" applyNumberFormat="1" applyFont="1" applyFill="1" applyBorder="1" applyAlignment="1">
      <alignment horizontal="center" vertical="center" wrapText="1"/>
    </xf>
    <xf numFmtId="10" fontId="9" fillId="5" borderId="14" xfId="1" applyNumberFormat="1" applyFont="1" applyFill="1" applyBorder="1" applyAlignment="1">
      <alignment horizontal="center" vertical="center" wrapText="1"/>
    </xf>
    <xf numFmtId="10" fontId="9" fillId="5" borderId="15" xfId="1" applyNumberFormat="1" applyFont="1" applyFill="1" applyBorder="1" applyAlignment="1">
      <alignment horizontal="center" vertical="center" wrapText="1"/>
    </xf>
    <xf numFmtId="10" fontId="9" fillId="5" borderId="8" xfId="1" applyNumberFormat="1" applyFont="1" applyFill="1" applyBorder="1" applyAlignment="1">
      <alignment horizontal="center" vertical="center" wrapText="1"/>
    </xf>
    <xf numFmtId="10" fontId="9" fillId="5" borderId="9" xfId="1" applyNumberFormat="1" applyFont="1" applyFill="1" applyBorder="1" applyAlignment="1">
      <alignment horizontal="center" vertical="center" wrapText="1"/>
    </xf>
    <xf numFmtId="2" fontId="9" fillId="5" borderId="14" xfId="0" applyNumberFormat="1" applyFont="1" applyFill="1" applyBorder="1" applyAlignment="1">
      <alignment horizontal="center" vertical="center" wrapText="1"/>
    </xf>
    <xf numFmtId="2" fontId="9" fillId="5" borderId="15" xfId="0" applyNumberFormat="1" applyFont="1" applyFill="1" applyBorder="1" applyAlignment="1">
      <alignment horizontal="center" vertical="center" wrapText="1"/>
    </xf>
    <xf numFmtId="2" fontId="9" fillId="5" borderId="8" xfId="0" applyNumberFormat="1" applyFont="1" applyFill="1" applyBorder="1" applyAlignment="1">
      <alignment horizontal="center" vertical="center" wrapText="1"/>
    </xf>
    <xf numFmtId="2" fontId="9" fillId="5" borderId="9" xfId="0" applyNumberFormat="1" applyFont="1" applyFill="1" applyBorder="1" applyAlignment="1">
      <alignment horizontal="center" vertical="center" wrapText="1"/>
    </xf>
    <xf numFmtId="0" fontId="12" fillId="0" borderId="0" xfId="0" applyFont="1"/>
    <xf numFmtId="0" fontId="14" fillId="0" borderId="0" xfId="0" applyFont="1"/>
    <xf numFmtId="0" fontId="15"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3" fontId="16" fillId="4" borderId="19" xfId="0" applyNumberFormat="1" applyFont="1" applyFill="1" applyBorder="1" applyAlignment="1">
      <alignment horizontal="center" vertical="center" wrapText="1"/>
    </xf>
    <xf numFmtId="3" fontId="16" fillId="4" borderId="23" xfId="0" applyNumberFormat="1" applyFont="1" applyFill="1" applyBorder="1" applyAlignment="1">
      <alignment horizontal="center" vertical="center" wrapText="1"/>
    </xf>
    <xf numFmtId="0" fontId="15" fillId="4" borderId="18" xfId="0" applyFont="1" applyFill="1" applyBorder="1" applyAlignment="1">
      <alignment vertical="center" wrapText="1"/>
    </xf>
    <xf numFmtId="4" fontId="16" fillId="4" borderId="19" xfId="0" applyNumberFormat="1" applyFont="1" applyFill="1" applyBorder="1" applyAlignment="1">
      <alignment horizontal="center" vertical="center" wrapText="1"/>
    </xf>
    <xf numFmtId="4" fontId="16" fillId="4" borderId="23" xfId="0" applyNumberFormat="1" applyFont="1" applyFill="1" applyBorder="1" applyAlignment="1">
      <alignment horizontal="center" vertical="center" wrapText="1"/>
    </xf>
    <xf numFmtId="0" fontId="15" fillId="4" borderId="20" xfId="0" applyFont="1" applyFill="1" applyBorder="1" applyAlignment="1">
      <alignment vertical="center" wrapText="1"/>
    </xf>
    <xf numFmtId="0" fontId="16" fillId="4" borderId="21" xfId="0" applyFont="1" applyFill="1" applyBorder="1" applyAlignment="1">
      <alignment horizontal="center" vertical="center" wrapText="1"/>
    </xf>
    <xf numFmtId="4" fontId="16" fillId="4" borderId="21" xfId="0" applyNumberFormat="1" applyFont="1" applyFill="1" applyBorder="1" applyAlignment="1">
      <alignment horizontal="center" vertical="center" wrapText="1"/>
    </xf>
    <xf numFmtId="4" fontId="16" fillId="4" borderId="24" xfId="0" applyNumberFormat="1"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4" fontId="16" fillId="6" borderId="19" xfId="0" applyNumberFormat="1" applyFont="1" applyFill="1" applyBorder="1" applyAlignment="1">
      <alignment horizontal="center" vertical="center" wrapText="1"/>
    </xf>
    <xf numFmtId="4" fontId="16" fillId="6" borderId="23" xfId="0" applyNumberFormat="1" applyFont="1" applyFill="1" applyBorder="1" applyAlignment="1">
      <alignment horizontal="center" vertical="center" wrapText="1"/>
    </xf>
    <xf numFmtId="0" fontId="15" fillId="6" borderId="18"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1" fontId="9" fillId="3" borderId="14" xfId="0" applyNumberFormat="1" applyFont="1" applyFill="1" applyBorder="1" applyAlignment="1">
      <alignment horizontal="center" vertical="center" wrapText="1"/>
    </xf>
    <xf numFmtId="1" fontId="9" fillId="3" borderId="15"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9" fontId="9" fillId="3" borderId="11" xfId="1" applyFont="1" applyFill="1" applyBorder="1" applyAlignment="1">
      <alignment horizontal="center" vertical="center" wrapText="1"/>
    </xf>
    <xf numFmtId="9" fontId="9" fillId="3" borderId="12" xfId="1" applyFont="1" applyFill="1" applyBorder="1" applyAlignment="1">
      <alignment horizontal="center" vertical="center" wrapText="1"/>
    </xf>
    <xf numFmtId="9" fontId="9" fillId="3" borderId="14" xfId="1" applyFont="1" applyFill="1" applyBorder="1" applyAlignment="1">
      <alignment horizontal="center" vertical="center" wrapText="1"/>
    </xf>
    <xf numFmtId="9" fontId="9" fillId="3" borderId="15" xfId="1" applyFont="1" applyFill="1" applyBorder="1" applyAlignment="1">
      <alignment horizontal="center" vertical="center" wrapText="1"/>
    </xf>
    <xf numFmtId="0" fontId="9" fillId="3" borderId="8" xfId="0" applyFont="1" applyFill="1" applyBorder="1" applyAlignment="1">
      <alignment horizontal="center" vertical="center" wrapText="1"/>
    </xf>
    <xf numFmtId="9" fontId="9" fillId="3" borderId="8" xfId="1" applyFont="1" applyFill="1" applyBorder="1" applyAlignment="1">
      <alignment horizontal="center" vertical="center" wrapText="1"/>
    </xf>
    <xf numFmtId="9" fontId="9" fillId="3" borderId="9" xfId="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3" fontId="9" fillId="3" borderId="15" xfId="0" applyNumberFormat="1"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3" fillId="0" borderId="0" xfId="0" applyFont="1" applyAlignment="1">
      <alignment horizontal="justify" vertical="center"/>
    </xf>
    <xf numFmtId="0" fontId="14" fillId="0" borderId="0" xfId="0" applyFont="1"/>
    <xf numFmtId="0" fontId="3" fillId="2" borderId="18"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3" fillId="2" borderId="16"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7DB9"/>
      <color rgb="FF56C1EF"/>
      <color rgb="FFFA505B"/>
      <color rgb="FFB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Workforce by Age Profile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Social!$A$17</c:f>
              <c:strCache>
                <c:ptCount val="1"/>
                <c:pt idx="0">
                  <c:v>Workforce &lt; 30</c:v>
                </c:pt>
              </c:strCache>
            </c:strRef>
          </c:tx>
          <c:spPr>
            <a:solidFill>
              <a:schemeClr val="accent1"/>
            </a:solidFill>
            <a:ln>
              <a:noFill/>
            </a:ln>
            <a:effectLst/>
            <a:sp3d/>
          </c:spPr>
          <c:invertIfNegative val="0"/>
          <c:dLbls>
            <c:dLbl>
              <c:idx val="0"/>
              <c:layout>
                <c:manualLayout>
                  <c:x val="1.2437810945273575E-2"/>
                  <c:y val="-3.5710748560400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5F-46A1-8FEA-C7F2CF8F8017}"/>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Social!$D$16</c:f>
              <c:numCache>
                <c:formatCode>General</c:formatCode>
                <c:ptCount val="1"/>
                <c:pt idx="0">
                  <c:v>2023</c:v>
                </c:pt>
              </c:numCache>
            </c:numRef>
          </c:cat>
          <c:val>
            <c:numRef>
              <c:f>Social!$D$17</c:f>
              <c:numCache>
                <c:formatCode>0</c:formatCode>
                <c:ptCount val="1"/>
                <c:pt idx="0">
                  <c:v>343</c:v>
                </c:pt>
              </c:numCache>
            </c:numRef>
          </c:val>
          <c:extLst>
            <c:ext xmlns:c16="http://schemas.microsoft.com/office/drawing/2014/chart" uri="{C3380CC4-5D6E-409C-BE32-E72D297353CC}">
              <c16:uniqueId val="{00000002-785F-46A1-8FEA-C7F2CF8F8017}"/>
            </c:ext>
          </c:extLst>
        </c:ser>
        <c:ser>
          <c:idx val="1"/>
          <c:order val="1"/>
          <c:tx>
            <c:strRef>
              <c:f>Social!$A$18</c:f>
              <c:strCache>
                <c:ptCount val="1"/>
                <c:pt idx="0">
                  <c:v>Workforce 30 ≤…≤ 55</c:v>
                </c:pt>
              </c:strCache>
            </c:strRef>
          </c:tx>
          <c:spPr>
            <a:solidFill>
              <a:srgbClr val="FA505B"/>
            </a:solidFill>
            <a:ln>
              <a:noFill/>
            </a:ln>
            <a:effectLst/>
            <a:sp3d/>
          </c:spPr>
          <c:invertIfNegative val="0"/>
          <c:dLbls>
            <c:dLbl>
              <c:idx val="0"/>
              <c:layout>
                <c:manualLayout>
                  <c:x val="4.6641791044776122E-2"/>
                  <c:y val="-2.7775026658089421E-2"/>
                </c:manualLayout>
              </c:layout>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5F-46A1-8FEA-C7F2CF8F8017}"/>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Social!$D$16</c:f>
              <c:numCache>
                <c:formatCode>General</c:formatCode>
                <c:ptCount val="1"/>
                <c:pt idx="0">
                  <c:v>2023</c:v>
                </c:pt>
              </c:numCache>
            </c:numRef>
          </c:cat>
          <c:val>
            <c:numRef>
              <c:f>Social!$D$18</c:f>
              <c:numCache>
                <c:formatCode>0</c:formatCode>
                <c:ptCount val="1"/>
                <c:pt idx="0">
                  <c:v>959</c:v>
                </c:pt>
              </c:numCache>
            </c:numRef>
          </c:val>
          <c:extLst>
            <c:ext xmlns:c16="http://schemas.microsoft.com/office/drawing/2014/chart" uri="{C3380CC4-5D6E-409C-BE32-E72D297353CC}">
              <c16:uniqueId val="{00000005-785F-46A1-8FEA-C7F2CF8F8017}"/>
            </c:ext>
          </c:extLst>
        </c:ser>
        <c:ser>
          <c:idx val="3"/>
          <c:order val="2"/>
          <c:tx>
            <c:strRef>
              <c:f>Social!$A$19</c:f>
              <c:strCache>
                <c:ptCount val="1"/>
                <c:pt idx="0">
                  <c:v>Workforce ≥ 55</c:v>
                </c:pt>
              </c:strCache>
            </c:strRef>
          </c:tx>
          <c:spPr>
            <a:solidFill>
              <a:schemeClr val="accent4"/>
            </a:solidFill>
            <a:ln>
              <a:noFill/>
            </a:ln>
            <a:effectLst/>
            <a:sp3d/>
          </c:spPr>
          <c:invertIfNegative val="0"/>
          <c:dLbls>
            <c:dLbl>
              <c:idx val="0"/>
              <c:layout>
                <c:manualLayout>
                  <c:x val="4.6641791044776122E-2"/>
                  <c:y val="-3.5710748560400685E-2"/>
                </c:manualLayout>
              </c:layout>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5F-46A1-8FEA-C7F2CF8F8017}"/>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Social!$D$16</c:f>
              <c:numCache>
                <c:formatCode>General</c:formatCode>
                <c:ptCount val="1"/>
                <c:pt idx="0">
                  <c:v>2023</c:v>
                </c:pt>
              </c:numCache>
            </c:numRef>
          </c:cat>
          <c:val>
            <c:numRef>
              <c:f>Social!$D$19</c:f>
              <c:numCache>
                <c:formatCode>0</c:formatCode>
                <c:ptCount val="1"/>
                <c:pt idx="0">
                  <c:v>438</c:v>
                </c:pt>
              </c:numCache>
            </c:numRef>
          </c:val>
          <c:extLst>
            <c:ext xmlns:c16="http://schemas.microsoft.com/office/drawing/2014/chart" uri="{C3380CC4-5D6E-409C-BE32-E72D297353CC}">
              <c16:uniqueId val="{0000000B-785F-46A1-8FEA-C7F2CF8F8017}"/>
            </c:ext>
          </c:extLst>
        </c:ser>
        <c:dLbls>
          <c:showLegendKey val="0"/>
          <c:showVal val="1"/>
          <c:showCatName val="0"/>
          <c:showSerName val="0"/>
          <c:showPercent val="0"/>
          <c:showBubbleSize val="0"/>
        </c:dLbls>
        <c:gapWidth val="150"/>
        <c:shape val="box"/>
        <c:axId val="735770015"/>
        <c:axId val="735770847"/>
        <c:axId val="0"/>
      </c:bar3DChart>
      <c:catAx>
        <c:axId val="735770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847"/>
        <c:crosses val="autoZero"/>
        <c:auto val="1"/>
        <c:lblAlgn val="ctr"/>
        <c:lblOffset val="100"/>
        <c:noMultiLvlLbl val="0"/>
      </c:catAx>
      <c:valAx>
        <c:axId val="735770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Workforce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Social!$A$57</c:f>
              <c:strCache>
                <c:ptCount val="1"/>
                <c:pt idx="0">
                  <c:v>Male Workforce</c:v>
                </c:pt>
              </c:strCache>
            </c:strRef>
          </c:tx>
          <c:spPr>
            <a:solidFill>
              <a:schemeClr val="accent1"/>
            </a:solidFill>
            <a:ln>
              <a:noFill/>
            </a:ln>
            <a:effectLst/>
            <a:sp3d/>
          </c:spPr>
          <c:invertIfNegative val="0"/>
          <c:dLbls>
            <c:dLbl>
              <c:idx val="0"/>
              <c:layout>
                <c:manualLayout>
                  <c:x val="2.2095965087878065E-2"/>
                  <c:y val="-8.4781687155574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C0-44E7-9390-B7F205F0D5F7}"/>
                </c:ext>
              </c:extLst>
            </c:dLbl>
            <c:dLbl>
              <c:idx val="1"/>
              <c:layout>
                <c:manualLayout>
                  <c:x val="3.156566441125426E-2"/>
                  <c:y val="-8.4781687155574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C0-44E7-9390-B7F205F0D5F7}"/>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Social!$C$55:$D$55</c:f>
              <c:numCache>
                <c:formatCode>General</c:formatCode>
                <c:ptCount val="2"/>
                <c:pt idx="0">
                  <c:v>2022</c:v>
                </c:pt>
                <c:pt idx="1">
                  <c:v>2023</c:v>
                </c:pt>
              </c:numCache>
            </c:numRef>
          </c:cat>
          <c:val>
            <c:numRef>
              <c:f>Social!$C$57:$D$57</c:f>
              <c:numCache>
                <c:formatCode>0</c:formatCode>
                <c:ptCount val="2"/>
                <c:pt idx="0">
                  <c:v>781</c:v>
                </c:pt>
                <c:pt idx="1">
                  <c:v>1243</c:v>
                </c:pt>
              </c:numCache>
            </c:numRef>
          </c:val>
          <c:extLst>
            <c:ext xmlns:c16="http://schemas.microsoft.com/office/drawing/2014/chart" uri="{C3380CC4-5D6E-409C-BE32-E72D297353CC}">
              <c16:uniqueId val="{00000002-2DC0-44E7-9390-B7F205F0D5F7}"/>
            </c:ext>
          </c:extLst>
        </c:ser>
        <c:ser>
          <c:idx val="1"/>
          <c:order val="1"/>
          <c:tx>
            <c:strRef>
              <c:f>Social!$A$58</c:f>
              <c:strCache>
                <c:ptCount val="1"/>
                <c:pt idx="0">
                  <c:v>Female Workforce</c:v>
                </c:pt>
              </c:strCache>
            </c:strRef>
          </c:tx>
          <c:spPr>
            <a:solidFill>
              <a:srgbClr val="FA505B"/>
            </a:solidFill>
            <a:ln>
              <a:noFill/>
            </a:ln>
            <a:effectLst/>
            <a:sp3d/>
          </c:spPr>
          <c:invertIfNegative val="0"/>
          <c:dLbls>
            <c:dLbl>
              <c:idx val="0"/>
              <c:layout>
                <c:manualLayout>
                  <c:x val="3.1565664411254378E-2"/>
                  <c:y val="-1.2717253073336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C0-44E7-9390-B7F205F0D5F7}"/>
                </c:ext>
              </c:extLst>
            </c:dLbl>
            <c:dLbl>
              <c:idx val="1"/>
              <c:layout>
                <c:manualLayout>
                  <c:x val="2.2095965087878065E-2"/>
                  <c:y val="-1.2717253073336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C0-44E7-9390-B7F205F0D5F7}"/>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Social!$C$55:$D$55</c:f>
              <c:numCache>
                <c:formatCode>General</c:formatCode>
                <c:ptCount val="2"/>
                <c:pt idx="0">
                  <c:v>2022</c:v>
                </c:pt>
                <c:pt idx="1">
                  <c:v>2023</c:v>
                </c:pt>
              </c:numCache>
            </c:numRef>
          </c:cat>
          <c:val>
            <c:numRef>
              <c:f>Social!$C$58:$D$58</c:f>
              <c:numCache>
                <c:formatCode>0</c:formatCode>
                <c:ptCount val="2"/>
                <c:pt idx="0">
                  <c:v>381</c:v>
                </c:pt>
                <c:pt idx="1">
                  <c:v>497</c:v>
                </c:pt>
              </c:numCache>
            </c:numRef>
          </c:val>
          <c:extLst>
            <c:ext xmlns:c16="http://schemas.microsoft.com/office/drawing/2014/chart" uri="{C3380CC4-5D6E-409C-BE32-E72D297353CC}">
              <c16:uniqueId val="{00000005-2DC0-44E7-9390-B7F205F0D5F7}"/>
            </c:ext>
          </c:extLst>
        </c:ser>
        <c:dLbls>
          <c:showLegendKey val="0"/>
          <c:showVal val="1"/>
          <c:showCatName val="0"/>
          <c:showSerName val="0"/>
          <c:showPercent val="0"/>
          <c:showBubbleSize val="0"/>
        </c:dLbls>
        <c:gapWidth val="150"/>
        <c:shape val="box"/>
        <c:axId val="735770015"/>
        <c:axId val="735770847"/>
        <c:axId val="0"/>
      </c:bar3DChart>
      <c:catAx>
        <c:axId val="735770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847"/>
        <c:crosses val="autoZero"/>
        <c:auto val="1"/>
        <c:lblAlgn val="ctr"/>
        <c:lblOffset val="100"/>
        <c:noMultiLvlLbl val="0"/>
      </c:catAx>
      <c:valAx>
        <c:axId val="735770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Management</a:t>
            </a:r>
            <a:r>
              <a:rPr lang="en-GB" sz="1200" baseline="0">
                <a:latin typeface="Arial" panose="020B0604020202020204" pitchFamily="34" charset="0"/>
                <a:cs typeface="Arial" panose="020B0604020202020204" pitchFamily="34" charset="0"/>
              </a:rPr>
              <a:t> Positions</a:t>
            </a:r>
            <a:r>
              <a:rPr lang="en-GB" sz="1200">
                <a:latin typeface="Arial" panose="020B0604020202020204" pitchFamily="34" charset="0"/>
                <a:cs typeface="Arial" panose="020B0604020202020204" pitchFamily="34" charset="0"/>
              </a:rPr>
              <a:t>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Social!$A$105</c:f>
              <c:strCache>
                <c:ptCount val="1"/>
                <c:pt idx="0">
                  <c:v>Male Managers</c:v>
                </c:pt>
              </c:strCache>
            </c:strRef>
          </c:tx>
          <c:spPr>
            <a:solidFill>
              <a:schemeClr val="accent1"/>
            </a:solidFill>
            <a:ln>
              <a:noFill/>
            </a:ln>
            <a:effectLst/>
            <a:sp3d/>
          </c:spPr>
          <c:invertIfNegative val="0"/>
          <c:dLbls>
            <c:dLbl>
              <c:idx val="0"/>
              <c:layout>
                <c:manualLayout>
                  <c:x val="2.2522522522522521E-2"/>
                  <c:y val="-1.3982754602656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D4-48DD-BA3E-D74B0A9E5D40}"/>
                </c:ext>
              </c:extLst>
            </c:dLbl>
            <c:dLbl>
              <c:idx val="1"/>
              <c:layout>
                <c:manualLayout>
                  <c:x val="2.5740025740025738E-2"/>
                  <c:y val="-1.864367280354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D4-48DD-BA3E-D74B0A9E5D40}"/>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Social!$C$103:$D$103</c:f>
              <c:numCache>
                <c:formatCode>General</c:formatCode>
                <c:ptCount val="2"/>
                <c:pt idx="0">
                  <c:v>2022</c:v>
                </c:pt>
                <c:pt idx="1">
                  <c:v>2023</c:v>
                </c:pt>
              </c:numCache>
            </c:numRef>
          </c:cat>
          <c:val>
            <c:numRef>
              <c:f>Social!$C$105:$D$105</c:f>
              <c:numCache>
                <c:formatCode>0</c:formatCode>
                <c:ptCount val="2"/>
                <c:pt idx="0">
                  <c:v>135</c:v>
                </c:pt>
                <c:pt idx="1">
                  <c:v>356</c:v>
                </c:pt>
              </c:numCache>
            </c:numRef>
          </c:val>
          <c:extLst>
            <c:ext xmlns:c16="http://schemas.microsoft.com/office/drawing/2014/chart" uri="{C3380CC4-5D6E-409C-BE32-E72D297353CC}">
              <c16:uniqueId val="{00000002-9DD4-48DD-BA3E-D74B0A9E5D40}"/>
            </c:ext>
          </c:extLst>
        </c:ser>
        <c:ser>
          <c:idx val="1"/>
          <c:order val="1"/>
          <c:tx>
            <c:strRef>
              <c:f>Social!$A$106</c:f>
              <c:strCache>
                <c:ptCount val="1"/>
                <c:pt idx="0">
                  <c:v>Female Managers</c:v>
                </c:pt>
              </c:strCache>
            </c:strRef>
          </c:tx>
          <c:spPr>
            <a:solidFill>
              <a:srgbClr val="FA505B"/>
            </a:solidFill>
            <a:ln>
              <a:noFill/>
            </a:ln>
            <a:effectLst/>
            <a:sp3d/>
          </c:spPr>
          <c:invertIfNegative val="0"/>
          <c:dLbls>
            <c:dLbl>
              <c:idx val="0"/>
              <c:layout>
                <c:manualLayout>
                  <c:x val="2.2522522522522521E-2"/>
                  <c:y val="-1.3982754602656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D4-48DD-BA3E-D74B0A9E5D40}"/>
                </c:ext>
              </c:extLst>
            </c:dLbl>
            <c:dLbl>
              <c:idx val="1"/>
              <c:layout>
                <c:manualLayout>
                  <c:x val="2.2522522522522521E-2"/>
                  <c:y val="-1.86436728035423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D4-48DD-BA3E-D74B0A9E5D40}"/>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Social!$C$103:$D$103</c:f>
              <c:numCache>
                <c:formatCode>General</c:formatCode>
                <c:ptCount val="2"/>
                <c:pt idx="0">
                  <c:v>2022</c:v>
                </c:pt>
                <c:pt idx="1">
                  <c:v>2023</c:v>
                </c:pt>
              </c:numCache>
            </c:numRef>
          </c:cat>
          <c:val>
            <c:numRef>
              <c:f>Social!$C$106:$D$106</c:f>
              <c:numCache>
                <c:formatCode>0</c:formatCode>
                <c:ptCount val="2"/>
                <c:pt idx="0">
                  <c:v>67</c:v>
                </c:pt>
                <c:pt idx="1">
                  <c:v>130</c:v>
                </c:pt>
              </c:numCache>
            </c:numRef>
          </c:val>
          <c:extLst>
            <c:ext xmlns:c16="http://schemas.microsoft.com/office/drawing/2014/chart" uri="{C3380CC4-5D6E-409C-BE32-E72D297353CC}">
              <c16:uniqueId val="{00000005-9DD4-48DD-BA3E-D74B0A9E5D40}"/>
            </c:ext>
          </c:extLst>
        </c:ser>
        <c:dLbls>
          <c:showLegendKey val="0"/>
          <c:showVal val="1"/>
          <c:showCatName val="0"/>
          <c:showSerName val="0"/>
          <c:showPercent val="0"/>
          <c:showBubbleSize val="0"/>
        </c:dLbls>
        <c:gapWidth val="150"/>
        <c:shape val="box"/>
        <c:axId val="735770015"/>
        <c:axId val="735770847"/>
        <c:axId val="0"/>
      </c:bar3DChart>
      <c:catAx>
        <c:axId val="735770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847"/>
        <c:crosses val="autoZero"/>
        <c:auto val="1"/>
        <c:lblAlgn val="ctr"/>
        <c:lblOffset val="100"/>
        <c:noMultiLvlLbl val="0"/>
      </c:catAx>
      <c:valAx>
        <c:axId val="735770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Female Workforce Representation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Social!$C$91</c:f>
              <c:strCache>
                <c:ptCount val="1"/>
                <c:pt idx="0">
                  <c:v>2022</c:v>
                </c:pt>
              </c:strCache>
            </c:strRef>
          </c:tx>
          <c:spPr>
            <a:solidFill>
              <a:srgbClr val="FA505B"/>
            </a:solidFill>
            <a:ln>
              <a:noFill/>
            </a:ln>
            <a:effectLst/>
            <a:sp3d/>
          </c:spPr>
          <c:invertIfNegative val="0"/>
          <c:dLbls>
            <c:dLbl>
              <c:idx val="1"/>
              <c:layout>
                <c:manualLayout>
                  <c:x val="9.5510983763132766E-3"/>
                  <c:y val="-4.5351473922902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23-46EC-983C-CD486E311660}"/>
                </c:ext>
              </c:extLst>
            </c:dLbl>
            <c:dLbl>
              <c:idx val="2"/>
              <c:layout>
                <c:manualLayout>
                  <c:x val="1.5918497293855461E-2"/>
                  <c:y val="-4.53514739229029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23-46EC-983C-CD486E311660}"/>
                </c:ext>
              </c:extLst>
            </c:dLbl>
            <c:dLbl>
              <c:idx val="4"/>
              <c:layout>
                <c:manualLayout>
                  <c:x val="1.2734797835084369E-2"/>
                  <c:y val="-2.078585209472651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23-46EC-983C-CD486E311660}"/>
                </c:ext>
              </c:extLst>
            </c:dLbl>
            <c:dLbl>
              <c:idx val="5"/>
              <c:layout>
                <c:manualLayout>
                  <c:x val="-9.5510983763132766E-3"/>
                  <c:y val="4.5351473922902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823-46EC-983C-CD486E311660}"/>
                </c:ext>
              </c:extLst>
            </c:dLbl>
            <c:dLbl>
              <c:idx val="6"/>
              <c:layout>
                <c:manualLayout>
                  <c:x val="0"/>
                  <c:y val="-4.5351473922902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823-46EC-983C-CD486E311660}"/>
                </c:ext>
              </c:extLst>
            </c:dLbl>
            <c:spPr>
              <a:solidFill>
                <a:schemeClr val="bg1">
                  <a:alpha val="28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Social!$B$92:$B$98</c:f>
              <c:strCache>
                <c:ptCount val="7"/>
                <c:pt idx="0">
                  <c:v>Eutelsat Group</c:v>
                </c:pt>
                <c:pt idx="1">
                  <c:v>France</c:v>
                </c:pt>
                <c:pt idx="2">
                  <c:v>Italy</c:v>
                </c:pt>
                <c:pt idx="3">
                  <c:v>Mexico</c:v>
                </c:pt>
                <c:pt idx="4">
                  <c:v>UK</c:v>
                </c:pt>
                <c:pt idx="5">
                  <c:v>US</c:v>
                </c:pt>
                <c:pt idx="6">
                  <c:v>Rest Of World</c:v>
                </c:pt>
              </c:strCache>
            </c:strRef>
          </c:cat>
          <c:val>
            <c:numRef>
              <c:f>Social!$C$92:$C$98</c:f>
              <c:numCache>
                <c:formatCode>0%</c:formatCode>
                <c:ptCount val="7"/>
                <c:pt idx="0">
                  <c:v>0.3278829604130809</c:v>
                </c:pt>
                <c:pt idx="1">
                  <c:v>0.34520123839009287</c:v>
                </c:pt>
                <c:pt idx="2">
                  <c:v>0.29556650246305421</c:v>
                </c:pt>
                <c:pt idx="3">
                  <c:v>0.31617647058823528</c:v>
                </c:pt>
                <c:pt idx="4">
                  <c:v>0.36363636363636365</c:v>
                </c:pt>
                <c:pt idx="5">
                  <c:v>0.16666666666666666</c:v>
                </c:pt>
                <c:pt idx="6">
                  <c:v>0.31632653061224492</c:v>
                </c:pt>
              </c:numCache>
            </c:numRef>
          </c:val>
          <c:extLst>
            <c:ext xmlns:c16="http://schemas.microsoft.com/office/drawing/2014/chart" uri="{C3380CC4-5D6E-409C-BE32-E72D297353CC}">
              <c16:uniqueId val="{00000005-A823-46EC-983C-CD486E311660}"/>
            </c:ext>
          </c:extLst>
        </c:ser>
        <c:ser>
          <c:idx val="0"/>
          <c:order val="1"/>
          <c:tx>
            <c:strRef>
              <c:f>Social!$D$91</c:f>
              <c:strCache>
                <c:ptCount val="1"/>
                <c:pt idx="0">
                  <c:v>2023</c:v>
                </c:pt>
              </c:strCache>
            </c:strRef>
          </c:tx>
          <c:spPr>
            <a:solidFill>
              <a:schemeClr val="accent1"/>
            </a:solidFill>
            <a:ln>
              <a:noFill/>
            </a:ln>
            <a:effectLst/>
            <a:sp3d/>
          </c:spPr>
          <c:invertIfNegative val="0"/>
          <c:dLbls>
            <c:dLbl>
              <c:idx val="0"/>
              <c:layout>
                <c:manualLayout>
                  <c:x val="2.2285896211397645E-2"/>
                  <c:y val="1.3605442176870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23-46EC-983C-CD486E311660}"/>
                </c:ext>
              </c:extLst>
            </c:dLbl>
            <c:dLbl>
              <c:idx val="1"/>
              <c:layout>
                <c:manualLayout>
                  <c:x val="2.2285896211397645E-2"/>
                  <c:y val="9.07029478458049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23-46EC-983C-CD486E311660}"/>
                </c:ext>
              </c:extLst>
            </c:dLbl>
            <c:dLbl>
              <c:idx val="2"/>
              <c:layout>
                <c:manualLayout>
                  <c:x val="2.5469595670168738E-2"/>
                  <c:y val="1.3605442176870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23-46EC-983C-CD486E311660}"/>
                </c:ext>
              </c:extLst>
            </c:dLbl>
            <c:dLbl>
              <c:idx val="3"/>
              <c:layout>
                <c:manualLayout>
                  <c:x val="2.2285896211397645E-2"/>
                  <c:y val="-4.5351473922902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23-46EC-983C-CD486E311660}"/>
                </c:ext>
              </c:extLst>
            </c:dLbl>
            <c:dLbl>
              <c:idx val="4"/>
              <c:layout>
                <c:manualLayout>
                  <c:x val="2.865329512893983E-2"/>
                  <c:y val="-4.157170418945303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823-46EC-983C-CD486E311660}"/>
                </c:ext>
              </c:extLst>
            </c:dLbl>
            <c:dLbl>
              <c:idx val="5"/>
              <c:layout>
                <c:manualLayout>
                  <c:x val="1.5918497293855461E-2"/>
                  <c:y val="-4.53514739229033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823-46EC-983C-CD486E311660}"/>
                </c:ext>
              </c:extLst>
            </c:dLbl>
            <c:dLbl>
              <c:idx val="6"/>
              <c:layout>
                <c:manualLayout>
                  <c:x val="2.865329512893983E-2"/>
                  <c:y val="4.5351473922902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823-46EC-983C-CD486E31166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Social!$B$92:$B$98</c:f>
              <c:strCache>
                <c:ptCount val="7"/>
                <c:pt idx="0">
                  <c:v>Eutelsat Group</c:v>
                </c:pt>
                <c:pt idx="1">
                  <c:v>France</c:v>
                </c:pt>
                <c:pt idx="2">
                  <c:v>Italy</c:v>
                </c:pt>
                <c:pt idx="3">
                  <c:v>Mexico</c:v>
                </c:pt>
                <c:pt idx="4">
                  <c:v>UK</c:v>
                </c:pt>
                <c:pt idx="5">
                  <c:v>US</c:v>
                </c:pt>
                <c:pt idx="6">
                  <c:v>Rest Of World</c:v>
                </c:pt>
              </c:strCache>
            </c:strRef>
          </c:cat>
          <c:val>
            <c:numRef>
              <c:f>Social!$D$92:$D$98</c:f>
              <c:numCache>
                <c:formatCode>0%</c:formatCode>
                <c:ptCount val="7"/>
                <c:pt idx="0">
                  <c:v>0.28563218390804596</c:v>
                </c:pt>
                <c:pt idx="1">
                  <c:v>0.32187500000000002</c:v>
                </c:pt>
                <c:pt idx="2">
                  <c:v>0.27601809954751133</c:v>
                </c:pt>
                <c:pt idx="3">
                  <c:v>0.32876712328767121</c:v>
                </c:pt>
                <c:pt idx="4">
                  <c:v>0.24299065420560748</c:v>
                </c:pt>
                <c:pt idx="5">
                  <c:v>0.22527472527472528</c:v>
                </c:pt>
                <c:pt idx="6">
                  <c:v>0.30081300813008133</c:v>
                </c:pt>
              </c:numCache>
            </c:numRef>
          </c:val>
          <c:extLst>
            <c:ext xmlns:c16="http://schemas.microsoft.com/office/drawing/2014/chart" uri="{C3380CC4-5D6E-409C-BE32-E72D297353CC}">
              <c16:uniqueId val="{00000006-A823-46EC-983C-CD486E311660}"/>
            </c:ext>
          </c:extLst>
        </c:ser>
        <c:dLbls>
          <c:showLegendKey val="0"/>
          <c:showVal val="1"/>
          <c:showCatName val="0"/>
          <c:showSerName val="0"/>
          <c:showPercent val="0"/>
          <c:showBubbleSize val="0"/>
        </c:dLbls>
        <c:gapWidth val="150"/>
        <c:shape val="box"/>
        <c:axId val="735770015"/>
        <c:axId val="735770847"/>
        <c:axId val="0"/>
      </c:bar3DChart>
      <c:catAx>
        <c:axId val="7357700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847"/>
        <c:crosses val="autoZero"/>
        <c:auto val="1"/>
        <c:lblAlgn val="ctr"/>
        <c:lblOffset val="100"/>
        <c:noMultiLvlLbl val="0"/>
      </c:catAx>
      <c:valAx>
        <c:axId val="735770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35770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1135380</xdr:colOff>
      <xdr:row>14</xdr:row>
      <xdr:rowOff>228283</xdr:rowOff>
    </xdr:from>
    <xdr:to>
      <xdr:col>7</xdr:col>
      <xdr:colOff>99060</xdr:colOff>
      <xdr:row>32</xdr:row>
      <xdr:rowOff>68580</xdr:rowOff>
    </xdr:to>
    <xdr:graphicFrame macro="">
      <xdr:nvGraphicFramePr>
        <xdr:cNvPr id="2" name="Chart 1">
          <a:extLst>
            <a:ext uri="{FF2B5EF4-FFF2-40B4-BE49-F238E27FC236}">
              <a16:creationId xmlns:a16="http://schemas.microsoft.com/office/drawing/2014/main" id="{04393C0E-ABCE-47BA-B4FD-558DAE8BA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1211580</xdr:colOff>
      <xdr:row>53</xdr:row>
      <xdr:rowOff>227330</xdr:rowOff>
    </xdr:from>
    <xdr:to>
      <xdr:col>7</xdr:col>
      <xdr:colOff>114299</xdr:colOff>
      <xdr:row>70</xdr:row>
      <xdr:rowOff>45720</xdr:rowOff>
    </xdr:to>
    <xdr:graphicFrame macro="">
      <xdr:nvGraphicFramePr>
        <xdr:cNvPr id="3" name="Chart 2">
          <a:extLst>
            <a:ext uri="{FF2B5EF4-FFF2-40B4-BE49-F238E27FC236}">
              <a16:creationId xmlns:a16="http://schemas.microsoft.com/office/drawing/2014/main" id="{F6CCABC6-1CB9-418C-9634-B3AC0F71A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1333500</xdr:colOff>
      <xdr:row>102</xdr:row>
      <xdr:rowOff>41275</xdr:rowOff>
    </xdr:from>
    <xdr:to>
      <xdr:col>7</xdr:col>
      <xdr:colOff>575734</xdr:colOff>
      <xdr:row>118</xdr:row>
      <xdr:rowOff>93133</xdr:rowOff>
    </xdr:to>
    <xdr:graphicFrame macro="">
      <xdr:nvGraphicFramePr>
        <xdr:cNvPr id="4" name="Chart 3">
          <a:extLst>
            <a:ext uri="{FF2B5EF4-FFF2-40B4-BE49-F238E27FC236}">
              <a16:creationId xmlns:a16="http://schemas.microsoft.com/office/drawing/2014/main" id="{8A497584-D6C9-43DA-94F2-AE8CCA8EB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1298788</xdr:colOff>
      <xdr:row>89</xdr:row>
      <xdr:rowOff>190500</xdr:rowOff>
    </xdr:from>
    <xdr:to>
      <xdr:col>7</xdr:col>
      <xdr:colOff>618068</xdr:colOff>
      <xdr:row>100</xdr:row>
      <xdr:rowOff>127000</xdr:rowOff>
    </xdr:to>
    <xdr:graphicFrame macro="">
      <xdr:nvGraphicFramePr>
        <xdr:cNvPr id="5" name="Chart 4">
          <a:extLst>
            <a:ext uri="{FF2B5EF4-FFF2-40B4-BE49-F238E27FC236}">
              <a16:creationId xmlns:a16="http://schemas.microsoft.com/office/drawing/2014/main" id="{5F24D0D8-C305-4325-9977-7D5A3348A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3</xdr:row>
      <xdr:rowOff>1</xdr:rowOff>
    </xdr:from>
    <xdr:to>
      <xdr:col>1</xdr:col>
      <xdr:colOff>648078</xdr:colOff>
      <xdr:row>7</xdr:row>
      <xdr:rowOff>1</xdr:rowOff>
    </xdr:to>
    <xdr:pic>
      <xdr:nvPicPr>
        <xdr:cNvPr id="10" name="Picture 9">
          <a:extLst>
            <a:ext uri="{FF2B5EF4-FFF2-40B4-BE49-F238E27FC236}">
              <a16:creationId xmlns:a16="http://schemas.microsoft.com/office/drawing/2014/main" id="{29C708AC-BA51-16C2-21B1-C2D252155B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85776"/>
          <a:ext cx="3972303"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239032</xdr:colOff>
      <xdr:row>41</xdr:row>
      <xdr:rowOff>56029</xdr:rowOff>
    </xdr:from>
    <xdr:to>
      <xdr:col>2</xdr:col>
      <xdr:colOff>459441</xdr:colOff>
      <xdr:row>83</xdr:row>
      <xdr:rowOff>0</xdr:rowOff>
    </xdr:to>
    <xdr:sp macro="" textlink="">
      <xdr:nvSpPr>
        <xdr:cNvPr id="3" name="TextBox 2">
          <a:extLst>
            <a:ext uri="{FF2B5EF4-FFF2-40B4-BE49-F238E27FC236}">
              <a16:creationId xmlns:a16="http://schemas.microsoft.com/office/drawing/2014/main" id="{18A06272-0394-4D88-8EF8-516AC246E343}"/>
            </a:ext>
          </a:extLst>
        </xdr:cNvPr>
        <xdr:cNvSpPr txBox="1"/>
      </xdr:nvSpPr>
      <xdr:spPr>
        <a:xfrm>
          <a:off x="239032" y="8460441"/>
          <a:ext cx="7291321" cy="7474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7DB9"/>
              </a:solidFill>
              <a:latin typeface="Arial" panose="020B0604020202020204" pitchFamily="34" charset="0"/>
              <a:cs typeface="Arial" panose="020B0604020202020204" pitchFamily="34" charset="0"/>
            </a:rPr>
            <a:t>Methodology &amp; Scope of Carbon footprint</a:t>
          </a:r>
        </a:p>
        <a:p>
          <a:endParaRPr lang="en-US" sz="1100" b="1">
            <a:latin typeface="Arial" panose="020B0604020202020204" pitchFamily="34" charset="0"/>
            <a:cs typeface="Arial" panose="020B0604020202020204" pitchFamily="34" charset="0"/>
          </a:endParaRPr>
        </a:p>
        <a:p>
          <a:r>
            <a:rPr lang="en-US" sz="1200" b="1" i="1">
              <a:solidFill>
                <a:sysClr val="windowText" lastClr="000000"/>
              </a:solidFill>
              <a:latin typeface="Arial" panose="020B0604020202020204" pitchFamily="34" charset="0"/>
              <a:cs typeface="Arial" panose="020B0604020202020204" pitchFamily="34" charset="0"/>
            </a:rPr>
            <a:t>Note on the Methodology</a:t>
          </a:r>
          <a:endParaRPr lang="en-US" sz="1100" b="1" i="1">
            <a:solidFill>
              <a:sysClr val="windowText" lastClr="000000"/>
            </a:solidFill>
            <a:latin typeface="Arial" panose="020B0604020202020204" pitchFamily="34" charset="0"/>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The Group assesses the significant items of greenhouse gas emissions over Scopes 1, 2 &amp; 3 using the GHG Protocol methodology. </a:t>
          </a:r>
        </a:p>
        <a:p>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Using the GHG method the full lifetime impact of satellites and ground infrastructure assets are accounted for in the year of procurement. </a:t>
          </a:r>
        </a:p>
        <a:p>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Since these, along with satellite launches, represent the largest items in the Eutelsat Group's carbon footprint, it means that the overall carbon footprint varies significantly year by year depending on the number of satellites. This renders year-to-year comparisons of the overall carbon footprint, particularly the Scope 3 carbon footprint, less meaningful.</a:t>
          </a:r>
        </a:p>
        <a:p>
          <a:endParaRPr lang="en-US"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It should be noted that the full impact of geostationary satellites is assumed in the year they begin operations, while the impact of LEO satellites is accounted for in the year of their launch. The impact of the launch itself is recorded in the year the launch event occurs.</a:t>
          </a:r>
        </a:p>
        <a:p>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The Carbon footprint calculation is based on the full year impact, from 1st January to 31st December, of the Group as it is constituted as of the 31st of December of the reporting year in question. Therefore, the carbon and environmental reporting for 2023 includes 12 months impact of all group entities, Eutelsat and OneWeb </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 </a:t>
          </a:r>
        </a:p>
        <a:p>
          <a:endParaRPr lang="en-US" sz="1200" b="1" i="1">
            <a:solidFill>
              <a:sysClr val="windowText" lastClr="000000"/>
            </a:solidFill>
            <a:latin typeface="Arial" panose="020B0604020202020204" pitchFamily="34" charset="0"/>
            <a:ea typeface="+mn-ea"/>
            <a:cs typeface="Arial" panose="020B0604020202020204" pitchFamily="34" charset="0"/>
          </a:endParaRPr>
        </a:p>
        <a:p>
          <a:r>
            <a:rPr lang="en-US" sz="1200" b="1" i="1">
              <a:solidFill>
                <a:sysClr val="windowText" lastClr="000000"/>
              </a:solidFill>
              <a:latin typeface="Arial" panose="020B0604020202020204" pitchFamily="34" charset="0"/>
              <a:ea typeface="+mn-ea"/>
              <a:cs typeface="Arial" panose="020B0604020202020204" pitchFamily="34" charset="0"/>
            </a:rPr>
            <a:t>Carbon</a:t>
          </a:r>
          <a:r>
            <a:rPr lang="en-US" sz="1200" b="1" i="1" baseline="0">
              <a:solidFill>
                <a:sysClr val="windowText" lastClr="000000"/>
              </a:solidFill>
              <a:latin typeface="Arial" panose="020B0604020202020204" pitchFamily="34" charset="0"/>
              <a:ea typeface="+mn-ea"/>
              <a:cs typeface="Arial" panose="020B0604020202020204" pitchFamily="34" charset="0"/>
            </a:rPr>
            <a:t> Footprint 2023</a:t>
          </a:r>
          <a:endParaRPr lang="en-US" sz="1200" b="1" i="1">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As a general consideration, the integration of OneWeb entities, including the LEO fleet, ground infrastructure, office buildings, and staff, into the scope for 2023 has resulted in a substantial increase in carbon emissions compared to 2022. </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 </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Scope 3 remains by far the largest contributor to the overall carbon footprint of the Eutelsat Group. Some of the significant items included in 2023 are detailed below:</a:t>
          </a:r>
        </a:p>
        <a:p>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 Purchased Goods and Services 2023 </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pPr lvl="0"/>
          <a:r>
            <a:rPr lang="en-US" sz="1100" b="0" i="1" baseline="0">
              <a:solidFill>
                <a:sysClr val="windowText" lastClr="000000"/>
              </a:solidFill>
              <a:latin typeface="Arial" panose="020B0604020202020204" pitchFamily="34" charset="0"/>
              <a:ea typeface="+mn-ea"/>
              <a:cs typeface="Arial" panose="020B0604020202020204" pitchFamily="34" charset="0"/>
            </a:rPr>
            <a:t>	- 4 launches for the deployment of the LEO constellation with a total impact of </a:t>
          </a:r>
          <a:r>
            <a:rPr lang="en-US" sz="1100" b="1" i="1" baseline="0">
              <a:solidFill>
                <a:sysClr val="windowText" lastClr="000000"/>
              </a:solidFill>
              <a:latin typeface="Arial" panose="020B0604020202020204" pitchFamily="34" charset="0"/>
              <a:ea typeface="+mn-ea"/>
              <a:cs typeface="Arial" panose="020B0604020202020204" pitchFamily="34" charset="0"/>
            </a:rPr>
            <a:t>80 KTCO2eq </a:t>
          </a:r>
          <a:endParaRPr lang="en-GB" sz="1100" b="1" i="1" baseline="0">
            <a:solidFill>
              <a:sysClr val="windowText" lastClr="000000"/>
            </a:solidFill>
            <a:latin typeface="Arial" panose="020B0604020202020204" pitchFamily="34" charset="0"/>
            <a:ea typeface="+mn-ea"/>
            <a:cs typeface="Arial" panose="020B0604020202020204" pitchFamily="34" charset="0"/>
          </a:endParaRPr>
        </a:p>
        <a:p>
          <a:pPr lvl="0"/>
          <a:r>
            <a:rPr lang="en-US" sz="1100" b="0" i="1" baseline="0">
              <a:solidFill>
                <a:sysClr val="windowText" lastClr="000000"/>
              </a:solidFill>
              <a:latin typeface="Arial" panose="020B0604020202020204" pitchFamily="34" charset="0"/>
              <a:ea typeface="+mn-ea"/>
              <a:cs typeface="Arial" panose="020B0604020202020204" pitchFamily="34" charset="0"/>
            </a:rPr>
            <a:t>	- 28 gateway and 2 satellite control sites, all located at non-Eutelsat owned facilities, were 	  operational during 2023 to support the LEO constellation operations. Carbon emissions are 	  principal generated by the consumption of electricity at these sites with a total impact of</a:t>
          </a:r>
          <a:br>
            <a:rPr lang="en-US" sz="1100" b="0" i="1" baseline="0">
              <a:solidFill>
                <a:sysClr val="windowText" lastClr="000000"/>
              </a:solidFill>
              <a:latin typeface="Arial" panose="020B0604020202020204" pitchFamily="34" charset="0"/>
              <a:ea typeface="+mn-ea"/>
              <a:cs typeface="Arial" panose="020B0604020202020204" pitchFamily="34" charset="0"/>
            </a:rPr>
          </a:br>
          <a:r>
            <a:rPr lang="en-US" sz="1100" b="0" i="1" baseline="0">
              <a:solidFill>
                <a:sysClr val="windowText" lastClr="000000"/>
              </a:solidFill>
              <a:latin typeface="Arial" panose="020B0604020202020204" pitchFamily="34" charset="0"/>
              <a:ea typeface="+mn-ea"/>
              <a:cs typeface="Arial" panose="020B0604020202020204" pitchFamily="34" charset="0"/>
            </a:rPr>
            <a:t>	 </a:t>
          </a:r>
          <a:r>
            <a:rPr lang="en-US" sz="1100" b="1" i="1" baseline="0">
              <a:solidFill>
                <a:sysClr val="windowText" lastClr="000000"/>
              </a:solidFill>
              <a:latin typeface="Arial" panose="020B0604020202020204" pitchFamily="34" charset="0"/>
              <a:ea typeface="+mn-ea"/>
              <a:cs typeface="Arial" panose="020B0604020202020204" pitchFamily="34" charset="0"/>
            </a:rPr>
            <a:t>11 KTCO2eq</a:t>
          </a:r>
          <a:r>
            <a:rPr lang="en-US" sz="1100" b="0" i="1" baseline="0">
              <a:solidFill>
                <a:sysClr val="windowText" lastClr="000000"/>
              </a:solidFill>
              <a:latin typeface="Arial" panose="020B0604020202020204" pitchFamily="34" charset="0"/>
              <a:ea typeface="+mn-ea"/>
              <a:cs typeface="Arial" panose="020B0604020202020204" pitchFamily="34" charset="0"/>
            </a:rPr>
            <a:t>.</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solidFill>
                <a:sysClr val="windowText" lastClr="000000"/>
              </a:solidFill>
              <a:latin typeface="Arial" panose="020B0604020202020204" pitchFamily="34" charset="0"/>
              <a:ea typeface="+mn-ea"/>
              <a:cs typeface="Arial" panose="020B0604020202020204" pitchFamily="34" charset="0"/>
            </a:rPr>
            <a:t>‣ Capital Goods 2023</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pPr lvl="0"/>
          <a:r>
            <a:rPr lang="en-US" sz="1100" b="0" i="1" baseline="0">
              <a:solidFill>
                <a:sysClr val="windowText" lastClr="000000"/>
              </a:solidFill>
              <a:latin typeface="Arial" panose="020B0604020202020204" pitchFamily="34" charset="0"/>
              <a:ea typeface="+mn-ea"/>
              <a:cs typeface="Arial" panose="020B0604020202020204" pitchFamily="34" charset="0"/>
            </a:rPr>
            <a:t>	- Start of operational service of 4 GEO Satellites, EUTELSAT KONNECT VHTS, EUTELSAT 10B, 	HOTBIRD 13F &amp; HOTBIRD 13G with a total impact of </a:t>
          </a:r>
          <a:r>
            <a:rPr lang="en-US" sz="1100" b="1" i="1" baseline="0">
              <a:solidFill>
                <a:sysClr val="windowText" lastClr="000000"/>
              </a:solidFill>
              <a:latin typeface="Arial" panose="020B0604020202020204" pitchFamily="34" charset="0"/>
              <a:ea typeface="+mn-ea"/>
              <a:cs typeface="Arial" panose="020B0604020202020204" pitchFamily="34" charset="0"/>
            </a:rPr>
            <a:t>184 KTCO2eq </a:t>
          </a:r>
          <a:endParaRPr lang="en-GB" sz="1100" b="1" i="1" baseline="0">
            <a:solidFill>
              <a:sysClr val="windowText" lastClr="000000"/>
            </a:solidFill>
            <a:latin typeface="Arial" panose="020B0604020202020204" pitchFamily="34" charset="0"/>
            <a:ea typeface="+mn-ea"/>
            <a:cs typeface="Arial" panose="020B0604020202020204" pitchFamily="34" charset="0"/>
          </a:endParaRPr>
        </a:p>
        <a:p>
          <a:pPr lvl="0"/>
          <a:r>
            <a:rPr lang="en-US" sz="1100" b="0" i="1" baseline="0">
              <a:solidFill>
                <a:sysClr val="windowText" lastClr="000000"/>
              </a:solidFill>
              <a:latin typeface="Arial" panose="020B0604020202020204" pitchFamily="34" charset="0"/>
              <a:ea typeface="+mn-ea"/>
              <a:cs typeface="Arial" panose="020B0604020202020204" pitchFamily="34" charset="0"/>
            </a:rPr>
            <a:t>	- Launch of 132 LEO Satellites with a total impact of </a:t>
          </a:r>
          <a:r>
            <a:rPr lang="en-US" sz="1100" b="1" i="1" baseline="0">
              <a:solidFill>
                <a:sysClr val="windowText" lastClr="000000"/>
              </a:solidFill>
              <a:latin typeface="Arial" panose="020B0604020202020204" pitchFamily="34" charset="0"/>
              <a:ea typeface="+mn-ea"/>
              <a:cs typeface="Arial" panose="020B0604020202020204" pitchFamily="34" charset="0"/>
            </a:rPr>
            <a:t>29 KTCO2eq</a:t>
          </a:r>
          <a:endParaRPr lang="en-GB" sz="1100" b="1" i="1" baseline="0">
            <a:solidFill>
              <a:sysClr val="windowText" lastClr="000000"/>
            </a:solidFill>
            <a:latin typeface="Arial" panose="020B0604020202020204" pitchFamily="34" charset="0"/>
            <a:ea typeface="+mn-ea"/>
            <a:cs typeface="Arial" panose="020B0604020202020204" pitchFamily="34" charset="0"/>
          </a:endParaRPr>
        </a:p>
        <a:p>
          <a:pPr lvl="0"/>
          <a:r>
            <a:rPr lang="en-US" sz="1100" b="0" i="1" baseline="0">
              <a:solidFill>
                <a:sysClr val="windowText" lastClr="000000"/>
              </a:solidFill>
              <a:latin typeface="Arial" panose="020B0604020202020204" pitchFamily="34" charset="0"/>
              <a:ea typeface="+mn-ea"/>
              <a:cs typeface="Arial" panose="020B0604020202020204" pitchFamily="34" charset="0"/>
            </a:rPr>
            <a:t>	- Construction of ground infrastructure and satellite gateway sites for the LEO satellite fleet. During 	2023, a total of 217 new antennas, each with a diameter of 3.7m or 3.8m, were commissioned, 	resulting in a total impact of </a:t>
          </a:r>
          <a:r>
            <a:rPr lang="en-US" sz="1100" b="1" i="1" baseline="0">
              <a:solidFill>
                <a:sysClr val="windowText" lastClr="000000"/>
              </a:solidFill>
              <a:latin typeface="Arial" panose="020B0604020202020204" pitchFamily="34" charset="0"/>
              <a:ea typeface="+mn-ea"/>
              <a:cs typeface="Arial" panose="020B0604020202020204" pitchFamily="34" charset="0"/>
            </a:rPr>
            <a:t>153 KTCO2eq</a:t>
          </a:r>
          <a:r>
            <a:rPr lang="en-US" sz="1100" b="0" i="1" baseline="0">
              <a:solidFill>
                <a:sysClr val="windowText" lastClr="000000"/>
              </a:solidFill>
              <a:latin typeface="Arial" panose="020B0604020202020204" pitchFamily="34" charset="0"/>
              <a:ea typeface="+mn-ea"/>
              <a:cs typeface="Arial" panose="020B0604020202020204" pitchFamily="34" charset="0"/>
            </a:rPr>
            <a:t>.</a:t>
          </a:r>
          <a:endParaRPr lang="en-GB" sz="1100" b="0" i="1" baseline="0">
            <a:solidFill>
              <a:sysClr val="windowText" lastClr="000000"/>
            </a:solidFill>
            <a:latin typeface="Arial" panose="020B0604020202020204" pitchFamily="34" charset="0"/>
            <a:ea typeface="+mn-ea"/>
            <a:cs typeface="Arial" panose="020B0604020202020204" pitchFamily="34" charset="0"/>
          </a:endParaRPr>
        </a:p>
        <a:p>
          <a:r>
            <a:rPr lang="en-US" sz="1100" b="0" i="1" baseline="0">
              <a:latin typeface="Arial" panose="020B0604020202020204" pitchFamily="34" charset="0"/>
              <a:cs typeface="Arial" panose="020B0604020202020204" pitchFamily="34" charset="0"/>
            </a:rPr>
            <a:t> </a:t>
          </a:r>
        </a:p>
      </xdr:txBody>
    </xdr:sp>
    <xdr:clientData/>
  </xdr:twoCellAnchor>
  <xdr:twoCellAnchor editAs="oneCell">
    <xdr:from>
      <xdr:col>0</xdr:col>
      <xdr:colOff>0</xdr:colOff>
      <xdr:row>0</xdr:row>
      <xdr:rowOff>0</xdr:rowOff>
    </xdr:from>
    <xdr:to>
      <xdr:col>1</xdr:col>
      <xdr:colOff>1968878</xdr:colOff>
      <xdr:row>3</xdr:row>
      <xdr:rowOff>117021</xdr:rowOff>
    </xdr:to>
    <xdr:pic>
      <xdr:nvPicPr>
        <xdr:cNvPr id="2" name="Picture 1">
          <a:extLst>
            <a:ext uri="{FF2B5EF4-FFF2-40B4-BE49-F238E27FC236}">
              <a16:creationId xmlns:a16="http://schemas.microsoft.com/office/drawing/2014/main" id="{6B8F80C7-BAF6-423B-813F-2D3CAE5C2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72303"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3971556</xdr:colOff>
      <xdr:row>3</xdr:row>
      <xdr:rowOff>121049</xdr:rowOff>
    </xdr:to>
    <xdr:pic>
      <xdr:nvPicPr>
        <xdr:cNvPr id="2" name="Picture 1">
          <a:extLst>
            <a:ext uri="{FF2B5EF4-FFF2-40B4-BE49-F238E27FC236}">
              <a16:creationId xmlns:a16="http://schemas.microsoft.com/office/drawing/2014/main" id="{E2F76CDB-BCD2-4430-8ACE-116C6BAF2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74731" cy="6549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3971556</xdr:colOff>
      <xdr:row>3</xdr:row>
      <xdr:rowOff>121049</xdr:rowOff>
    </xdr:to>
    <xdr:pic>
      <xdr:nvPicPr>
        <xdr:cNvPr id="2" name="Picture 1">
          <a:extLst>
            <a:ext uri="{FF2B5EF4-FFF2-40B4-BE49-F238E27FC236}">
              <a16:creationId xmlns:a16="http://schemas.microsoft.com/office/drawing/2014/main" id="{CB38E7FE-836A-4D9A-82C1-6B4CEB297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74731" cy="667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A427-0F10-4BF5-81BB-466F42EB0A2E}">
  <dimension ref="A10:H216"/>
  <sheetViews>
    <sheetView showGridLines="0" view="pageBreakPreview" topLeftCell="A13" zoomScale="60" zoomScaleNormal="85" workbookViewId="0">
      <selection activeCell="C13" sqref="C13"/>
    </sheetView>
  </sheetViews>
  <sheetFormatPr defaultColWidth="24.90625" defaultRowHeight="12.5" x14ac:dyDescent="0.25"/>
  <cols>
    <col min="1" max="1" width="47.6328125" style="35" customWidth="1"/>
    <col min="2" max="2" width="24.90625" style="35"/>
    <col min="3" max="4" width="18.1796875" style="35" customWidth="1"/>
    <col min="5" max="16384" width="24.90625" style="35"/>
  </cols>
  <sheetData>
    <row r="10" spans="1:8" ht="32.5" customHeight="1" x14ac:dyDescent="0.25">
      <c r="A10" s="117" t="s">
        <v>85</v>
      </c>
      <c r="B10" s="118"/>
      <c r="C10" s="118"/>
      <c r="D10" s="118"/>
    </row>
    <row r="11" spans="1:8" x14ac:dyDescent="0.25">
      <c r="A11" s="72" t="s">
        <v>89</v>
      </c>
    </row>
    <row r="13" spans="1:8" ht="23" x14ac:dyDescent="0.5">
      <c r="A13" s="31" t="s">
        <v>90</v>
      </c>
      <c r="B13" s="71"/>
      <c r="C13" s="71"/>
      <c r="D13" s="71"/>
      <c r="E13" s="34"/>
      <c r="F13" s="34"/>
      <c r="G13" s="34"/>
      <c r="H13" s="34"/>
    </row>
    <row r="14" spans="1:8" x14ac:dyDescent="0.25">
      <c r="A14" s="34"/>
      <c r="B14" s="34"/>
      <c r="C14" s="34"/>
      <c r="D14" s="34"/>
      <c r="E14" s="34"/>
      <c r="F14" s="34"/>
      <c r="G14" s="34"/>
      <c r="H14" s="34"/>
    </row>
    <row r="15" spans="1:8" ht="13.5" thickBot="1" x14ac:dyDescent="0.35">
      <c r="A15" s="33" t="s">
        <v>43</v>
      </c>
      <c r="B15" s="34"/>
      <c r="C15" s="34"/>
      <c r="D15" s="34"/>
      <c r="E15" s="34"/>
      <c r="F15" s="34"/>
      <c r="G15" s="34"/>
      <c r="H15" s="34"/>
    </row>
    <row r="16" spans="1:8" ht="14" thickTop="1" thickBot="1" x14ac:dyDescent="0.3">
      <c r="A16" s="40" t="s">
        <v>0</v>
      </c>
      <c r="B16" s="41" t="s">
        <v>1</v>
      </c>
      <c r="C16" s="41">
        <v>2022</v>
      </c>
      <c r="D16" s="42">
        <v>2023</v>
      </c>
      <c r="E16" s="36"/>
      <c r="F16" s="37"/>
      <c r="G16" s="34"/>
      <c r="H16" s="34"/>
    </row>
    <row r="17" spans="1:8" ht="13" thickTop="1" x14ac:dyDescent="0.25">
      <c r="A17" s="94" t="s">
        <v>80</v>
      </c>
      <c r="B17" s="95" t="s">
        <v>3</v>
      </c>
      <c r="C17" s="96" t="s">
        <v>79</v>
      </c>
      <c r="D17" s="97">
        <f>D22+D27+D32+D37+D42+D47</f>
        <v>343</v>
      </c>
      <c r="E17" s="36"/>
      <c r="F17" s="37"/>
      <c r="G17" s="37"/>
      <c r="H17" s="34"/>
    </row>
    <row r="18" spans="1:8" x14ac:dyDescent="0.25">
      <c r="A18" s="98" t="s">
        <v>81</v>
      </c>
      <c r="B18" s="99" t="s">
        <v>3</v>
      </c>
      <c r="C18" s="100" t="s">
        <v>79</v>
      </c>
      <c r="D18" s="101">
        <f t="shared" ref="D18:D19" si="0">D23+D28+D33+D38+D43+D48</f>
        <v>959</v>
      </c>
      <c r="E18" s="36"/>
      <c r="F18" s="37"/>
      <c r="G18" s="37"/>
      <c r="H18" s="34"/>
    </row>
    <row r="19" spans="1:8" x14ac:dyDescent="0.25">
      <c r="A19" s="98" t="s">
        <v>82</v>
      </c>
      <c r="B19" s="99" t="s">
        <v>3</v>
      </c>
      <c r="C19" s="100" t="s">
        <v>79</v>
      </c>
      <c r="D19" s="101">
        <f t="shared" si="0"/>
        <v>438</v>
      </c>
      <c r="E19" s="36"/>
      <c r="F19" s="37"/>
      <c r="G19" s="37"/>
      <c r="H19" s="34"/>
    </row>
    <row r="20" spans="1:8" x14ac:dyDescent="0.25">
      <c r="A20" s="43" t="s">
        <v>44</v>
      </c>
      <c r="B20" s="44" t="s">
        <v>3</v>
      </c>
      <c r="C20" s="45" t="s">
        <v>79</v>
      </c>
      <c r="D20" s="46">
        <f>SUM(D17:D19)</f>
        <v>1740</v>
      </c>
      <c r="E20" s="38"/>
      <c r="F20" s="37"/>
      <c r="G20" s="37"/>
      <c r="H20" s="34"/>
    </row>
    <row r="21" spans="1:8" x14ac:dyDescent="0.25">
      <c r="A21" s="98"/>
      <c r="B21" s="99"/>
      <c r="C21" s="99"/>
      <c r="D21" s="102"/>
      <c r="E21" s="36"/>
      <c r="F21" s="34"/>
      <c r="G21" s="34"/>
      <c r="H21" s="34"/>
    </row>
    <row r="22" spans="1:8" x14ac:dyDescent="0.25">
      <c r="A22" s="98" t="s">
        <v>80</v>
      </c>
      <c r="B22" s="99" t="s">
        <v>73</v>
      </c>
      <c r="C22" s="100" t="s">
        <v>79</v>
      </c>
      <c r="D22" s="101">
        <v>126</v>
      </c>
      <c r="E22" s="36"/>
      <c r="F22" s="34"/>
      <c r="G22" s="34"/>
      <c r="H22" s="34"/>
    </row>
    <row r="23" spans="1:8" x14ac:dyDescent="0.25">
      <c r="A23" s="98" t="s">
        <v>81</v>
      </c>
      <c r="B23" s="99" t="s">
        <v>73</v>
      </c>
      <c r="C23" s="100" t="s">
        <v>79</v>
      </c>
      <c r="D23" s="101">
        <v>315</v>
      </c>
      <c r="E23" s="36"/>
      <c r="F23" s="34"/>
      <c r="G23" s="34"/>
      <c r="H23" s="34"/>
    </row>
    <row r="24" spans="1:8" x14ac:dyDescent="0.25">
      <c r="A24" s="98" t="s">
        <v>82</v>
      </c>
      <c r="B24" s="99" t="s">
        <v>73</v>
      </c>
      <c r="C24" s="100" t="s">
        <v>79</v>
      </c>
      <c r="D24" s="101">
        <v>199</v>
      </c>
      <c r="E24" s="36"/>
      <c r="F24" s="34"/>
      <c r="G24" s="34"/>
      <c r="H24" s="34"/>
    </row>
    <row r="25" spans="1:8" x14ac:dyDescent="0.25">
      <c r="A25" s="43" t="s">
        <v>44</v>
      </c>
      <c r="B25" s="44" t="s">
        <v>73</v>
      </c>
      <c r="C25" s="45" t="s">
        <v>79</v>
      </c>
      <c r="D25" s="46">
        <f>SUM(D22:D24)</f>
        <v>640</v>
      </c>
      <c r="E25" s="36"/>
      <c r="F25" s="34"/>
      <c r="G25" s="34"/>
      <c r="H25" s="34"/>
    </row>
    <row r="26" spans="1:8" x14ac:dyDescent="0.25">
      <c r="A26" s="98"/>
      <c r="B26" s="99"/>
      <c r="C26" s="99"/>
      <c r="D26" s="102"/>
      <c r="E26" s="36"/>
      <c r="F26" s="34"/>
      <c r="G26" s="34"/>
      <c r="H26" s="34"/>
    </row>
    <row r="27" spans="1:8" x14ac:dyDescent="0.25">
      <c r="A27" s="98" t="s">
        <v>80</v>
      </c>
      <c r="B27" s="99" t="s">
        <v>74</v>
      </c>
      <c r="C27" s="100" t="s">
        <v>79</v>
      </c>
      <c r="D27" s="101">
        <v>39</v>
      </c>
      <c r="E27" s="36"/>
      <c r="F27" s="34"/>
      <c r="G27" s="34"/>
      <c r="H27" s="34"/>
    </row>
    <row r="28" spans="1:8" x14ac:dyDescent="0.25">
      <c r="A28" s="98" t="s">
        <v>81</v>
      </c>
      <c r="B28" s="99" t="s">
        <v>74</v>
      </c>
      <c r="C28" s="100" t="s">
        <v>79</v>
      </c>
      <c r="D28" s="101">
        <v>161</v>
      </c>
      <c r="E28" s="36"/>
      <c r="F28" s="34"/>
      <c r="G28" s="34"/>
      <c r="H28" s="34"/>
    </row>
    <row r="29" spans="1:8" x14ac:dyDescent="0.25">
      <c r="A29" s="98" t="s">
        <v>82</v>
      </c>
      <c r="B29" s="99" t="s">
        <v>74</v>
      </c>
      <c r="C29" s="100" t="s">
        <v>79</v>
      </c>
      <c r="D29" s="101">
        <v>21</v>
      </c>
      <c r="E29" s="36"/>
      <c r="F29" s="34"/>
      <c r="G29" s="34"/>
      <c r="H29" s="34"/>
    </row>
    <row r="30" spans="1:8" x14ac:dyDescent="0.25">
      <c r="A30" s="43" t="s">
        <v>44</v>
      </c>
      <c r="B30" s="44" t="s">
        <v>74</v>
      </c>
      <c r="C30" s="45" t="s">
        <v>79</v>
      </c>
      <c r="D30" s="46">
        <f>SUM(D27:D29)</f>
        <v>221</v>
      </c>
      <c r="E30" s="38"/>
      <c r="F30" s="34"/>
      <c r="G30" s="34"/>
      <c r="H30" s="34"/>
    </row>
    <row r="31" spans="1:8" x14ac:dyDescent="0.25">
      <c r="A31" s="98"/>
      <c r="B31" s="99"/>
      <c r="C31" s="99"/>
      <c r="D31" s="102"/>
      <c r="E31" s="36"/>
      <c r="F31" s="34"/>
      <c r="G31" s="34"/>
      <c r="H31" s="34"/>
    </row>
    <row r="32" spans="1:8" x14ac:dyDescent="0.25">
      <c r="A32" s="98" t="s">
        <v>80</v>
      </c>
      <c r="B32" s="99" t="s">
        <v>75</v>
      </c>
      <c r="C32" s="100" t="s">
        <v>79</v>
      </c>
      <c r="D32" s="101">
        <v>17</v>
      </c>
      <c r="E32" s="36"/>
      <c r="F32" s="34"/>
      <c r="G32" s="34"/>
      <c r="H32" s="34"/>
    </row>
    <row r="33" spans="1:8" x14ac:dyDescent="0.25">
      <c r="A33" s="98" t="s">
        <v>81</v>
      </c>
      <c r="B33" s="99" t="s">
        <v>75</v>
      </c>
      <c r="C33" s="100" t="s">
        <v>79</v>
      </c>
      <c r="D33" s="101">
        <v>89</v>
      </c>
      <c r="E33" s="36"/>
      <c r="F33" s="34"/>
      <c r="G33" s="34"/>
      <c r="H33" s="34"/>
    </row>
    <row r="34" spans="1:8" x14ac:dyDescent="0.25">
      <c r="A34" s="98" t="s">
        <v>82</v>
      </c>
      <c r="B34" s="99" t="s">
        <v>75</v>
      </c>
      <c r="C34" s="100" t="s">
        <v>79</v>
      </c>
      <c r="D34" s="101">
        <v>40</v>
      </c>
      <c r="E34" s="36"/>
      <c r="F34" s="34"/>
      <c r="G34" s="34"/>
      <c r="H34" s="34"/>
    </row>
    <row r="35" spans="1:8" x14ac:dyDescent="0.25">
      <c r="A35" s="43" t="s">
        <v>44</v>
      </c>
      <c r="B35" s="44" t="s">
        <v>75</v>
      </c>
      <c r="C35" s="45" t="s">
        <v>79</v>
      </c>
      <c r="D35" s="46">
        <f>SUM(D32:D34)</f>
        <v>146</v>
      </c>
      <c r="E35" s="38"/>
      <c r="F35" s="34"/>
      <c r="G35" s="34"/>
      <c r="H35" s="34"/>
    </row>
    <row r="36" spans="1:8" x14ac:dyDescent="0.25">
      <c r="A36" s="98"/>
      <c r="B36" s="99"/>
      <c r="C36" s="99"/>
      <c r="D36" s="102"/>
      <c r="E36" s="36"/>
      <c r="F36" s="34"/>
      <c r="G36" s="34"/>
      <c r="H36" s="34"/>
    </row>
    <row r="37" spans="1:8" x14ac:dyDescent="0.25">
      <c r="A37" s="98" t="s">
        <v>80</v>
      </c>
      <c r="B37" s="99" t="s">
        <v>76</v>
      </c>
      <c r="C37" s="100" t="s">
        <v>79</v>
      </c>
      <c r="D37" s="101">
        <v>122</v>
      </c>
      <c r="E37" s="36"/>
      <c r="F37" s="34"/>
      <c r="G37" s="34"/>
      <c r="H37" s="34"/>
    </row>
    <row r="38" spans="1:8" x14ac:dyDescent="0.25">
      <c r="A38" s="98" t="s">
        <v>81</v>
      </c>
      <c r="B38" s="99" t="s">
        <v>76</v>
      </c>
      <c r="C38" s="100" t="s">
        <v>79</v>
      </c>
      <c r="D38" s="101">
        <v>244</v>
      </c>
      <c r="E38" s="36"/>
      <c r="F38" s="34"/>
      <c r="G38" s="34"/>
      <c r="H38" s="34"/>
    </row>
    <row r="39" spans="1:8" x14ac:dyDescent="0.25">
      <c r="A39" s="98" t="s">
        <v>82</v>
      </c>
      <c r="B39" s="99" t="s">
        <v>76</v>
      </c>
      <c r="C39" s="100" t="s">
        <v>79</v>
      </c>
      <c r="D39" s="101">
        <v>62</v>
      </c>
      <c r="E39" s="36"/>
      <c r="F39" s="34"/>
      <c r="G39" s="34"/>
      <c r="H39" s="34"/>
    </row>
    <row r="40" spans="1:8" x14ac:dyDescent="0.25">
      <c r="A40" s="43" t="s">
        <v>44</v>
      </c>
      <c r="B40" s="44" t="s">
        <v>76</v>
      </c>
      <c r="C40" s="45" t="s">
        <v>79</v>
      </c>
      <c r="D40" s="46">
        <f>SUM(D37:D39)</f>
        <v>428</v>
      </c>
      <c r="E40" s="38"/>
      <c r="F40" s="34"/>
      <c r="G40" s="34"/>
      <c r="H40" s="34"/>
    </row>
    <row r="41" spans="1:8" x14ac:dyDescent="0.25">
      <c r="A41" s="98"/>
      <c r="B41" s="99"/>
      <c r="C41" s="99"/>
      <c r="D41" s="102"/>
      <c r="E41" s="36"/>
      <c r="F41" s="34"/>
      <c r="G41" s="34"/>
      <c r="H41" s="34"/>
    </row>
    <row r="42" spans="1:8" x14ac:dyDescent="0.25">
      <c r="A42" s="98" t="s">
        <v>80</v>
      </c>
      <c r="B42" s="99" t="s">
        <v>77</v>
      </c>
      <c r="C42" s="100" t="s">
        <v>79</v>
      </c>
      <c r="D42" s="101">
        <v>28</v>
      </c>
      <c r="E42" s="36"/>
      <c r="F42" s="34"/>
      <c r="G42" s="34"/>
      <c r="H42" s="34"/>
    </row>
    <row r="43" spans="1:8" x14ac:dyDescent="0.25">
      <c r="A43" s="98" t="s">
        <v>81</v>
      </c>
      <c r="B43" s="99" t="s">
        <v>77</v>
      </c>
      <c r="C43" s="100" t="s">
        <v>79</v>
      </c>
      <c r="D43" s="101">
        <v>74</v>
      </c>
      <c r="E43" s="36"/>
      <c r="F43" s="34"/>
      <c r="G43" s="34"/>
      <c r="H43" s="34"/>
    </row>
    <row r="44" spans="1:8" x14ac:dyDescent="0.25">
      <c r="A44" s="98" t="s">
        <v>82</v>
      </c>
      <c r="B44" s="99" t="s">
        <v>77</v>
      </c>
      <c r="C44" s="100" t="s">
        <v>79</v>
      </c>
      <c r="D44" s="101">
        <v>80</v>
      </c>
      <c r="E44" s="36"/>
      <c r="F44" s="34"/>
      <c r="G44" s="34"/>
      <c r="H44" s="34"/>
    </row>
    <row r="45" spans="1:8" x14ac:dyDescent="0.25">
      <c r="A45" s="43" t="s">
        <v>44</v>
      </c>
      <c r="B45" s="44" t="s">
        <v>77</v>
      </c>
      <c r="C45" s="45" t="s">
        <v>79</v>
      </c>
      <c r="D45" s="46">
        <f>SUM(D42:D44)</f>
        <v>182</v>
      </c>
      <c r="E45" s="38"/>
      <c r="F45" s="34"/>
      <c r="G45" s="34"/>
      <c r="H45" s="34"/>
    </row>
    <row r="46" spans="1:8" x14ac:dyDescent="0.25">
      <c r="A46" s="98"/>
      <c r="B46" s="99"/>
      <c r="C46" s="99"/>
      <c r="D46" s="102"/>
      <c r="E46" s="36"/>
      <c r="F46" s="34"/>
      <c r="G46" s="34"/>
      <c r="H46" s="34"/>
    </row>
    <row r="47" spans="1:8" x14ac:dyDescent="0.25">
      <c r="A47" s="98" t="s">
        <v>80</v>
      </c>
      <c r="B47" s="99" t="s">
        <v>78</v>
      </c>
      <c r="C47" s="100" t="s">
        <v>79</v>
      </c>
      <c r="D47" s="101">
        <v>11</v>
      </c>
      <c r="E47" s="36"/>
      <c r="F47" s="34"/>
      <c r="G47" s="34"/>
      <c r="H47" s="34"/>
    </row>
    <row r="48" spans="1:8" x14ac:dyDescent="0.25">
      <c r="A48" s="98" t="s">
        <v>81</v>
      </c>
      <c r="B48" s="99" t="s">
        <v>78</v>
      </c>
      <c r="C48" s="100" t="s">
        <v>79</v>
      </c>
      <c r="D48" s="101">
        <v>76</v>
      </c>
      <c r="E48" s="36"/>
      <c r="F48" s="34"/>
      <c r="G48" s="34"/>
      <c r="H48" s="34"/>
    </row>
    <row r="49" spans="1:8" x14ac:dyDescent="0.25">
      <c r="A49" s="98" t="s">
        <v>82</v>
      </c>
      <c r="B49" s="99" t="s">
        <v>78</v>
      </c>
      <c r="C49" s="100" t="s">
        <v>79</v>
      </c>
      <c r="D49" s="101">
        <v>36</v>
      </c>
      <c r="E49" s="36"/>
      <c r="F49" s="34"/>
      <c r="G49" s="34"/>
      <c r="H49" s="34"/>
    </row>
    <row r="50" spans="1:8" ht="13" thickBot="1" x14ac:dyDescent="0.3">
      <c r="A50" s="47" t="s">
        <v>45</v>
      </c>
      <c r="B50" s="48" t="s">
        <v>78</v>
      </c>
      <c r="C50" s="49" t="s">
        <v>79</v>
      </c>
      <c r="D50" s="50">
        <f>SUM(D47:D49)</f>
        <v>123</v>
      </c>
      <c r="E50" s="38"/>
      <c r="F50" s="34"/>
      <c r="G50" s="34"/>
      <c r="H50" s="34"/>
    </row>
    <row r="51" spans="1:8" ht="13" thickTop="1" x14ac:dyDescent="0.25">
      <c r="A51" s="34"/>
      <c r="B51" s="34"/>
      <c r="C51" s="34"/>
      <c r="D51" s="34"/>
      <c r="E51" s="34"/>
      <c r="F51" s="34"/>
      <c r="G51" s="34"/>
      <c r="H51" s="34"/>
    </row>
    <row r="52" spans="1:8" x14ac:dyDescent="0.25">
      <c r="A52" s="34"/>
      <c r="B52" s="34"/>
      <c r="C52" s="34"/>
      <c r="D52" s="34"/>
      <c r="E52" s="34"/>
      <c r="F52" s="34"/>
      <c r="G52" s="34"/>
      <c r="H52" s="34"/>
    </row>
    <row r="53" spans="1:8" x14ac:dyDescent="0.25">
      <c r="A53" s="34"/>
      <c r="B53" s="34"/>
      <c r="C53" s="34"/>
      <c r="D53" s="34"/>
      <c r="E53" s="34"/>
      <c r="F53" s="34"/>
      <c r="G53" s="34"/>
      <c r="H53" s="34"/>
    </row>
    <row r="54" spans="1:8" ht="13.5" thickBot="1" x14ac:dyDescent="0.35">
      <c r="A54" s="33" t="s">
        <v>46</v>
      </c>
      <c r="B54" s="34"/>
      <c r="C54" s="34"/>
      <c r="D54" s="34"/>
      <c r="E54" s="34"/>
      <c r="F54" s="34"/>
      <c r="G54" s="34"/>
      <c r="H54" s="34"/>
    </row>
    <row r="55" spans="1:8" ht="14" thickTop="1" thickBot="1" x14ac:dyDescent="0.3">
      <c r="A55" s="40" t="s">
        <v>0</v>
      </c>
      <c r="B55" s="41" t="s">
        <v>1</v>
      </c>
      <c r="C55" s="41">
        <v>2022</v>
      </c>
      <c r="D55" s="42">
        <v>2023</v>
      </c>
      <c r="E55" s="34"/>
      <c r="F55" s="34"/>
      <c r="G55" s="34"/>
      <c r="H55" s="34"/>
    </row>
    <row r="56" spans="1:8" ht="13" thickTop="1" x14ac:dyDescent="0.25">
      <c r="A56" s="94" t="s">
        <v>47</v>
      </c>
      <c r="B56" s="95" t="s">
        <v>3</v>
      </c>
      <c r="C56" s="96">
        <f>C57+C58</f>
        <v>1162</v>
      </c>
      <c r="D56" s="97">
        <f>D57+D58</f>
        <v>1740</v>
      </c>
      <c r="E56" s="34"/>
      <c r="F56" s="37"/>
      <c r="G56" s="37"/>
      <c r="H56" s="34"/>
    </row>
    <row r="57" spans="1:8" x14ac:dyDescent="0.25">
      <c r="A57" s="98" t="s">
        <v>48</v>
      </c>
      <c r="B57" s="99" t="s">
        <v>3</v>
      </c>
      <c r="C57" s="100">
        <v>781</v>
      </c>
      <c r="D57" s="101">
        <v>1243</v>
      </c>
      <c r="E57" s="34"/>
      <c r="F57" s="37"/>
      <c r="G57" s="37"/>
      <c r="H57" s="34"/>
    </row>
    <row r="58" spans="1:8" x14ac:dyDescent="0.25">
      <c r="A58" s="98" t="s">
        <v>84</v>
      </c>
      <c r="B58" s="99" t="s">
        <v>3</v>
      </c>
      <c r="C58" s="100">
        <v>381</v>
      </c>
      <c r="D58" s="101">
        <v>497</v>
      </c>
      <c r="E58" s="34"/>
      <c r="F58" s="37"/>
      <c r="G58" s="37"/>
      <c r="H58" s="34"/>
    </row>
    <row r="59" spans="1:8" x14ac:dyDescent="0.25">
      <c r="A59" s="43" t="s">
        <v>83</v>
      </c>
      <c r="B59" s="44" t="s">
        <v>3</v>
      </c>
      <c r="C59" s="51">
        <f>C58/C56</f>
        <v>0.3278829604130809</v>
      </c>
      <c r="D59" s="52">
        <f>D58/D56</f>
        <v>0.28563218390804596</v>
      </c>
      <c r="E59" s="34"/>
      <c r="F59" s="34"/>
      <c r="G59" s="34"/>
      <c r="H59" s="34"/>
    </row>
    <row r="60" spans="1:8" x14ac:dyDescent="0.25">
      <c r="A60" s="98"/>
      <c r="B60" s="99"/>
      <c r="C60" s="99"/>
      <c r="D60" s="102"/>
      <c r="E60" s="34"/>
      <c r="F60" s="34"/>
      <c r="G60" s="34"/>
      <c r="H60" s="34"/>
    </row>
    <row r="61" spans="1:8" x14ac:dyDescent="0.25">
      <c r="A61" s="98" t="s">
        <v>49</v>
      </c>
      <c r="B61" s="99" t="s">
        <v>73</v>
      </c>
      <c r="C61" s="100">
        <f>C62+C63</f>
        <v>646</v>
      </c>
      <c r="D61" s="101">
        <f>D62+D63</f>
        <v>640</v>
      </c>
      <c r="E61" s="34"/>
      <c r="F61" s="34"/>
      <c r="G61" s="34"/>
      <c r="H61" s="34"/>
    </row>
    <row r="62" spans="1:8" x14ac:dyDescent="0.25">
      <c r="A62" s="98" t="s">
        <v>50</v>
      </c>
      <c r="B62" s="99" t="s">
        <v>73</v>
      </c>
      <c r="C62" s="100">
        <v>423</v>
      </c>
      <c r="D62" s="101">
        <v>434</v>
      </c>
      <c r="E62" s="34"/>
      <c r="F62" s="34"/>
      <c r="G62" s="34"/>
      <c r="H62" s="34"/>
    </row>
    <row r="63" spans="1:8" x14ac:dyDescent="0.25">
      <c r="A63" s="98" t="s">
        <v>84</v>
      </c>
      <c r="B63" s="99" t="s">
        <v>73</v>
      </c>
      <c r="C63" s="100">
        <v>223</v>
      </c>
      <c r="D63" s="101">
        <v>206</v>
      </c>
      <c r="E63" s="34"/>
      <c r="F63" s="34"/>
      <c r="G63" s="34"/>
      <c r="H63" s="34"/>
    </row>
    <row r="64" spans="1:8" x14ac:dyDescent="0.25">
      <c r="A64" s="43" t="s">
        <v>83</v>
      </c>
      <c r="B64" s="44" t="s">
        <v>73</v>
      </c>
      <c r="C64" s="51">
        <f>C63/C61</f>
        <v>0.34520123839009287</v>
      </c>
      <c r="D64" s="52">
        <f>D63/D61</f>
        <v>0.32187500000000002</v>
      </c>
      <c r="E64" s="34"/>
      <c r="F64" s="34"/>
      <c r="G64" s="34"/>
      <c r="H64" s="34"/>
    </row>
    <row r="65" spans="1:8" x14ac:dyDescent="0.25">
      <c r="A65" s="98"/>
      <c r="B65" s="99"/>
      <c r="C65" s="99"/>
      <c r="D65" s="102"/>
      <c r="E65" s="34"/>
      <c r="F65" s="34"/>
      <c r="G65" s="34"/>
      <c r="H65" s="34"/>
    </row>
    <row r="66" spans="1:8" x14ac:dyDescent="0.25">
      <c r="A66" s="98" t="s">
        <v>49</v>
      </c>
      <c r="B66" s="99" t="s">
        <v>74</v>
      </c>
      <c r="C66" s="100">
        <f>C67+C68</f>
        <v>203</v>
      </c>
      <c r="D66" s="101">
        <f>D67+D68</f>
        <v>221</v>
      </c>
      <c r="E66" s="34"/>
      <c r="F66" s="34"/>
      <c r="G66" s="34"/>
      <c r="H66" s="34"/>
    </row>
    <row r="67" spans="1:8" x14ac:dyDescent="0.25">
      <c r="A67" s="98" t="s">
        <v>50</v>
      </c>
      <c r="B67" s="99" t="s">
        <v>74</v>
      </c>
      <c r="C67" s="100">
        <v>143</v>
      </c>
      <c r="D67" s="101">
        <v>160</v>
      </c>
      <c r="E67" s="34"/>
      <c r="F67" s="34"/>
      <c r="G67" s="34"/>
      <c r="H67" s="34"/>
    </row>
    <row r="68" spans="1:8" x14ac:dyDescent="0.25">
      <c r="A68" s="98" t="s">
        <v>84</v>
      </c>
      <c r="B68" s="99" t="s">
        <v>74</v>
      </c>
      <c r="C68" s="100">
        <v>60</v>
      </c>
      <c r="D68" s="101">
        <v>61</v>
      </c>
      <c r="E68" s="34"/>
      <c r="F68" s="34"/>
      <c r="G68" s="34"/>
      <c r="H68" s="34"/>
    </row>
    <row r="69" spans="1:8" x14ac:dyDescent="0.25">
      <c r="A69" s="43" t="s">
        <v>83</v>
      </c>
      <c r="B69" s="44" t="s">
        <v>74</v>
      </c>
      <c r="C69" s="51">
        <f>C68/C66</f>
        <v>0.29556650246305421</v>
      </c>
      <c r="D69" s="52">
        <f>D68/D66</f>
        <v>0.27601809954751133</v>
      </c>
      <c r="E69" s="34"/>
      <c r="F69" s="34"/>
      <c r="G69" s="34"/>
      <c r="H69" s="34"/>
    </row>
    <row r="70" spans="1:8" x14ac:dyDescent="0.25">
      <c r="A70" s="98"/>
      <c r="B70" s="99"/>
      <c r="C70" s="99"/>
      <c r="D70" s="102"/>
      <c r="E70" s="34"/>
      <c r="F70" s="34"/>
      <c r="G70" s="34"/>
      <c r="H70" s="34"/>
    </row>
    <row r="71" spans="1:8" x14ac:dyDescent="0.25">
      <c r="A71" s="98" t="s">
        <v>47</v>
      </c>
      <c r="B71" s="99" t="s">
        <v>75</v>
      </c>
      <c r="C71" s="100">
        <f>C72+C73</f>
        <v>136</v>
      </c>
      <c r="D71" s="101">
        <f>D72+D73</f>
        <v>146</v>
      </c>
      <c r="E71" s="34"/>
      <c r="F71" s="34"/>
      <c r="G71" s="34"/>
      <c r="H71" s="34"/>
    </row>
    <row r="72" spans="1:8" x14ac:dyDescent="0.25">
      <c r="A72" s="98" t="s">
        <v>50</v>
      </c>
      <c r="B72" s="99" t="s">
        <v>75</v>
      </c>
      <c r="C72" s="100">
        <v>93</v>
      </c>
      <c r="D72" s="101">
        <v>98</v>
      </c>
      <c r="E72" s="34"/>
      <c r="F72" s="34"/>
      <c r="G72" s="34"/>
      <c r="H72" s="34"/>
    </row>
    <row r="73" spans="1:8" x14ac:dyDescent="0.25">
      <c r="A73" s="98" t="s">
        <v>84</v>
      </c>
      <c r="B73" s="99" t="s">
        <v>75</v>
      </c>
      <c r="C73" s="100">
        <v>43</v>
      </c>
      <c r="D73" s="101">
        <v>48</v>
      </c>
      <c r="E73" s="34"/>
      <c r="F73" s="34"/>
      <c r="G73" s="34"/>
      <c r="H73" s="34"/>
    </row>
    <row r="74" spans="1:8" x14ac:dyDescent="0.25">
      <c r="A74" s="43" t="s">
        <v>83</v>
      </c>
      <c r="B74" s="44" t="s">
        <v>75</v>
      </c>
      <c r="C74" s="51">
        <f>C73/C71</f>
        <v>0.31617647058823528</v>
      </c>
      <c r="D74" s="52">
        <f>D73/D71</f>
        <v>0.32876712328767121</v>
      </c>
      <c r="E74" s="34"/>
      <c r="F74" s="34"/>
      <c r="G74" s="34"/>
      <c r="H74" s="34"/>
    </row>
    <row r="75" spans="1:8" x14ac:dyDescent="0.25">
      <c r="A75" s="98"/>
      <c r="B75" s="99"/>
      <c r="C75" s="99"/>
      <c r="D75" s="102"/>
      <c r="E75" s="34"/>
      <c r="F75" s="34"/>
      <c r="G75" s="34"/>
      <c r="H75" s="34"/>
    </row>
    <row r="76" spans="1:8" x14ac:dyDescent="0.25">
      <c r="A76" s="98" t="s">
        <v>47</v>
      </c>
      <c r="B76" s="99" t="s">
        <v>76</v>
      </c>
      <c r="C76" s="100">
        <f>C77+C78</f>
        <v>55</v>
      </c>
      <c r="D76" s="101">
        <f>D77+D78</f>
        <v>428</v>
      </c>
      <c r="E76" s="34"/>
      <c r="F76" s="34"/>
      <c r="G76" s="34"/>
      <c r="H76" s="34"/>
    </row>
    <row r="77" spans="1:8" x14ac:dyDescent="0.25">
      <c r="A77" s="98" t="s">
        <v>50</v>
      </c>
      <c r="B77" s="99" t="s">
        <v>76</v>
      </c>
      <c r="C77" s="100">
        <v>35</v>
      </c>
      <c r="D77" s="101">
        <v>324</v>
      </c>
      <c r="E77" s="34"/>
      <c r="F77" s="34"/>
      <c r="G77" s="34"/>
      <c r="H77" s="34"/>
    </row>
    <row r="78" spans="1:8" x14ac:dyDescent="0.25">
      <c r="A78" s="98" t="s">
        <v>84</v>
      </c>
      <c r="B78" s="99" t="s">
        <v>76</v>
      </c>
      <c r="C78" s="100">
        <v>20</v>
      </c>
      <c r="D78" s="101">
        <v>104</v>
      </c>
      <c r="E78" s="34"/>
      <c r="F78" s="34"/>
      <c r="G78" s="34"/>
      <c r="H78" s="34"/>
    </row>
    <row r="79" spans="1:8" x14ac:dyDescent="0.25">
      <c r="A79" s="43" t="s">
        <v>83</v>
      </c>
      <c r="B79" s="44" t="s">
        <v>76</v>
      </c>
      <c r="C79" s="51">
        <f>C78/C76</f>
        <v>0.36363636363636365</v>
      </c>
      <c r="D79" s="52">
        <f>D78/D76</f>
        <v>0.24299065420560748</v>
      </c>
      <c r="E79" s="34"/>
      <c r="F79" s="34"/>
      <c r="G79" s="34"/>
      <c r="H79" s="34"/>
    </row>
    <row r="80" spans="1:8" x14ac:dyDescent="0.25">
      <c r="A80" s="98"/>
      <c r="B80" s="99"/>
      <c r="C80" s="99"/>
      <c r="D80" s="102"/>
      <c r="E80" s="34"/>
      <c r="F80" s="34"/>
      <c r="G80" s="34"/>
      <c r="H80" s="34"/>
    </row>
    <row r="81" spans="1:8" x14ac:dyDescent="0.25">
      <c r="A81" s="98" t="s">
        <v>47</v>
      </c>
      <c r="B81" s="99" t="s">
        <v>77</v>
      </c>
      <c r="C81" s="100">
        <f>C82+C83</f>
        <v>24</v>
      </c>
      <c r="D81" s="101">
        <f>D82+D83</f>
        <v>182</v>
      </c>
      <c r="E81" s="34"/>
      <c r="F81" s="34"/>
      <c r="G81" s="34"/>
      <c r="H81" s="34"/>
    </row>
    <row r="82" spans="1:8" x14ac:dyDescent="0.25">
      <c r="A82" s="98" t="s">
        <v>50</v>
      </c>
      <c r="B82" s="99" t="s">
        <v>77</v>
      </c>
      <c r="C82" s="100">
        <v>20</v>
      </c>
      <c r="D82" s="101">
        <v>141</v>
      </c>
      <c r="E82" s="34"/>
      <c r="F82" s="34"/>
      <c r="G82" s="34"/>
      <c r="H82" s="34"/>
    </row>
    <row r="83" spans="1:8" x14ac:dyDescent="0.25">
      <c r="A83" s="98" t="s">
        <v>84</v>
      </c>
      <c r="B83" s="99" t="s">
        <v>77</v>
      </c>
      <c r="C83" s="100">
        <v>4</v>
      </c>
      <c r="D83" s="101">
        <v>41</v>
      </c>
      <c r="E83" s="34"/>
      <c r="F83" s="34"/>
      <c r="G83" s="34"/>
      <c r="H83" s="34"/>
    </row>
    <row r="84" spans="1:8" x14ac:dyDescent="0.25">
      <c r="A84" s="43" t="s">
        <v>83</v>
      </c>
      <c r="B84" s="44" t="s">
        <v>77</v>
      </c>
      <c r="C84" s="51">
        <f>C83/C81</f>
        <v>0.16666666666666666</v>
      </c>
      <c r="D84" s="52">
        <f>D83/D81</f>
        <v>0.22527472527472528</v>
      </c>
      <c r="E84" s="34"/>
      <c r="F84" s="34"/>
      <c r="G84" s="34"/>
      <c r="H84" s="34"/>
    </row>
    <row r="85" spans="1:8" x14ac:dyDescent="0.25">
      <c r="A85" s="98"/>
      <c r="B85" s="99"/>
      <c r="C85" s="99"/>
      <c r="D85" s="102"/>
      <c r="E85" s="34"/>
      <c r="F85" s="34"/>
      <c r="G85" s="34"/>
      <c r="H85" s="34"/>
    </row>
    <row r="86" spans="1:8" x14ac:dyDescent="0.25">
      <c r="A86" s="98" t="s">
        <v>49</v>
      </c>
      <c r="B86" s="99" t="s">
        <v>78</v>
      </c>
      <c r="C86" s="100">
        <f>C87+C88</f>
        <v>98</v>
      </c>
      <c r="D86" s="101">
        <f>D87+D88</f>
        <v>123</v>
      </c>
      <c r="E86" s="34"/>
      <c r="F86" s="34"/>
      <c r="G86" s="34"/>
      <c r="H86" s="34"/>
    </row>
    <row r="87" spans="1:8" x14ac:dyDescent="0.25">
      <c r="A87" s="98" t="s">
        <v>50</v>
      </c>
      <c r="B87" s="99" t="s">
        <v>78</v>
      </c>
      <c r="C87" s="100">
        <v>67</v>
      </c>
      <c r="D87" s="101">
        <v>86</v>
      </c>
      <c r="E87" s="34"/>
      <c r="F87" s="34"/>
      <c r="G87" s="34"/>
      <c r="H87" s="34"/>
    </row>
    <row r="88" spans="1:8" x14ac:dyDescent="0.25">
      <c r="A88" s="98" t="s">
        <v>84</v>
      </c>
      <c r="B88" s="99" t="s">
        <v>78</v>
      </c>
      <c r="C88" s="100">
        <v>31</v>
      </c>
      <c r="D88" s="101">
        <v>37</v>
      </c>
      <c r="E88" s="34"/>
      <c r="F88" s="34"/>
      <c r="G88" s="34"/>
      <c r="H88" s="34"/>
    </row>
    <row r="89" spans="1:8" ht="13" thickBot="1" x14ac:dyDescent="0.3">
      <c r="A89" s="47" t="s">
        <v>83</v>
      </c>
      <c r="B89" s="48" t="s">
        <v>78</v>
      </c>
      <c r="C89" s="53">
        <f>C88/C86</f>
        <v>0.31632653061224492</v>
      </c>
      <c r="D89" s="54">
        <f>D88/D86</f>
        <v>0.30081300813008133</v>
      </c>
      <c r="E89" s="34"/>
      <c r="F89" s="34"/>
      <c r="G89" s="34"/>
      <c r="H89" s="34"/>
    </row>
    <row r="90" spans="1:8" ht="13.5" thickTop="1" thickBot="1" x14ac:dyDescent="0.3">
      <c r="A90" s="34"/>
      <c r="B90" s="34"/>
      <c r="C90" s="34"/>
      <c r="D90" s="34"/>
      <c r="E90" s="34"/>
      <c r="F90" s="34"/>
      <c r="G90" s="34"/>
      <c r="H90" s="34"/>
    </row>
    <row r="91" spans="1:8" ht="14" thickTop="1" thickBot="1" x14ac:dyDescent="0.3">
      <c r="A91" s="40" t="s">
        <v>0</v>
      </c>
      <c r="B91" s="41" t="s">
        <v>1</v>
      </c>
      <c r="C91" s="41">
        <v>2022</v>
      </c>
      <c r="D91" s="42">
        <v>2023</v>
      </c>
      <c r="E91" s="34"/>
      <c r="F91" s="34"/>
      <c r="G91" s="34"/>
      <c r="H91" s="34"/>
    </row>
    <row r="92" spans="1:8" ht="13" thickTop="1" x14ac:dyDescent="0.25">
      <c r="A92" s="114" t="s">
        <v>83</v>
      </c>
      <c r="B92" s="95" t="str">
        <f>B59</f>
        <v>Eutelsat Group</v>
      </c>
      <c r="C92" s="103">
        <f>C59</f>
        <v>0.3278829604130809</v>
      </c>
      <c r="D92" s="104">
        <f>D59</f>
        <v>0.28563218390804596</v>
      </c>
      <c r="E92" s="34"/>
      <c r="F92" s="34"/>
      <c r="G92" s="34"/>
      <c r="H92" s="34"/>
    </row>
    <row r="93" spans="1:8" x14ac:dyDescent="0.25">
      <c r="A93" s="115"/>
      <c r="B93" s="99" t="str">
        <f>B64</f>
        <v>France</v>
      </c>
      <c r="C93" s="105">
        <f t="shared" ref="C93:D93" si="1">C64</f>
        <v>0.34520123839009287</v>
      </c>
      <c r="D93" s="106">
        <f t="shared" si="1"/>
        <v>0.32187500000000002</v>
      </c>
      <c r="E93" s="34"/>
      <c r="F93" s="34"/>
      <c r="G93" s="34"/>
      <c r="H93" s="34"/>
    </row>
    <row r="94" spans="1:8" x14ac:dyDescent="0.25">
      <c r="A94" s="115"/>
      <c r="B94" s="99" t="str">
        <f>B69</f>
        <v>Italy</v>
      </c>
      <c r="C94" s="105">
        <f t="shared" ref="C94:D94" si="2">C69</f>
        <v>0.29556650246305421</v>
      </c>
      <c r="D94" s="106">
        <f t="shared" si="2"/>
        <v>0.27601809954751133</v>
      </c>
      <c r="E94" s="34"/>
      <c r="F94" s="34"/>
      <c r="G94" s="34"/>
      <c r="H94" s="34"/>
    </row>
    <row r="95" spans="1:8" x14ac:dyDescent="0.25">
      <c r="A95" s="115"/>
      <c r="B95" s="99" t="str">
        <f>B74</f>
        <v>Mexico</v>
      </c>
      <c r="C95" s="105">
        <f t="shared" ref="C95:D95" si="3">C74</f>
        <v>0.31617647058823528</v>
      </c>
      <c r="D95" s="106">
        <f t="shared" si="3"/>
        <v>0.32876712328767121</v>
      </c>
      <c r="E95" s="34"/>
      <c r="F95" s="34"/>
      <c r="G95" s="34"/>
      <c r="H95" s="34"/>
    </row>
    <row r="96" spans="1:8" x14ac:dyDescent="0.25">
      <c r="A96" s="115"/>
      <c r="B96" s="99" t="str">
        <f>B79</f>
        <v>UK</v>
      </c>
      <c r="C96" s="105">
        <f t="shared" ref="C96:D96" si="4">C79</f>
        <v>0.36363636363636365</v>
      </c>
      <c r="D96" s="106">
        <f t="shared" si="4"/>
        <v>0.24299065420560748</v>
      </c>
      <c r="E96" s="34"/>
      <c r="F96" s="34"/>
      <c r="G96" s="34"/>
      <c r="H96" s="34"/>
    </row>
    <row r="97" spans="1:8" x14ac:dyDescent="0.25">
      <c r="A97" s="115"/>
      <c r="B97" s="99" t="str">
        <f>B84</f>
        <v>US</v>
      </c>
      <c r="C97" s="105">
        <f t="shared" ref="C97:D97" si="5">C84</f>
        <v>0.16666666666666666</v>
      </c>
      <c r="D97" s="106">
        <f t="shared" si="5"/>
        <v>0.22527472527472528</v>
      </c>
      <c r="E97" s="34"/>
      <c r="F97" s="34"/>
      <c r="G97" s="34"/>
      <c r="H97" s="34"/>
    </row>
    <row r="98" spans="1:8" ht="13" thickBot="1" x14ac:dyDescent="0.3">
      <c r="A98" s="116"/>
      <c r="B98" s="107" t="str">
        <f>B89</f>
        <v>Rest Of World</v>
      </c>
      <c r="C98" s="108">
        <f t="shared" ref="C98:D98" si="6">C89</f>
        <v>0.31632653061224492</v>
      </c>
      <c r="D98" s="109">
        <f t="shared" si="6"/>
        <v>0.30081300813008133</v>
      </c>
      <c r="E98" s="34"/>
      <c r="F98" s="34"/>
      <c r="G98" s="34"/>
      <c r="H98" s="34"/>
    </row>
    <row r="99" spans="1:8" ht="13" thickTop="1" x14ac:dyDescent="0.25">
      <c r="A99" s="34"/>
      <c r="B99" s="34"/>
      <c r="C99" s="34"/>
      <c r="D99" s="34"/>
      <c r="E99" s="34"/>
      <c r="F99" s="34"/>
      <c r="G99" s="34"/>
      <c r="H99" s="34"/>
    </row>
    <row r="100" spans="1:8" x14ac:dyDescent="0.25">
      <c r="A100" s="34"/>
      <c r="B100" s="34"/>
      <c r="C100" s="34"/>
      <c r="D100" s="34"/>
      <c r="E100" s="34"/>
      <c r="F100" s="34"/>
      <c r="G100" s="34"/>
      <c r="H100" s="34"/>
    </row>
    <row r="101" spans="1:8" x14ac:dyDescent="0.25">
      <c r="A101" s="34"/>
      <c r="B101" s="34"/>
      <c r="C101" s="34"/>
      <c r="D101" s="34"/>
      <c r="E101" s="34"/>
      <c r="F101" s="34"/>
      <c r="G101" s="34"/>
      <c r="H101" s="34"/>
    </row>
    <row r="102" spans="1:8" ht="13.5" thickBot="1" x14ac:dyDescent="0.35">
      <c r="A102" s="33" t="s">
        <v>52</v>
      </c>
      <c r="B102" s="34"/>
      <c r="C102" s="34"/>
      <c r="D102" s="34"/>
      <c r="E102" s="34"/>
      <c r="F102" s="34"/>
      <c r="G102" s="34"/>
      <c r="H102" s="34"/>
    </row>
    <row r="103" spans="1:8" ht="14" thickTop="1" thickBot="1" x14ac:dyDescent="0.3">
      <c r="A103" s="40" t="s">
        <v>0</v>
      </c>
      <c r="B103" s="41" t="s">
        <v>1</v>
      </c>
      <c r="C103" s="41">
        <v>2022</v>
      </c>
      <c r="D103" s="42">
        <v>2023</v>
      </c>
      <c r="E103" s="34"/>
      <c r="F103" s="34"/>
      <c r="G103" s="34"/>
      <c r="H103" s="34"/>
    </row>
    <row r="104" spans="1:8" ht="13" thickTop="1" x14ac:dyDescent="0.25">
      <c r="A104" s="94" t="s">
        <v>53</v>
      </c>
      <c r="B104" s="95" t="s">
        <v>3</v>
      </c>
      <c r="C104" s="96">
        <f>SUM(C105:C106)</f>
        <v>202</v>
      </c>
      <c r="D104" s="97">
        <f>D105+D106</f>
        <v>486</v>
      </c>
      <c r="E104" s="34"/>
      <c r="F104" s="34"/>
      <c r="G104" s="34"/>
      <c r="H104" s="34"/>
    </row>
    <row r="105" spans="1:8" x14ac:dyDescent="0.25">
      <c r="A105" s="98" t="s">
        <v>54</v>
      </c>
      <c r="B105" s="99" t="s">
        <v>3</v>
      </c>
      <c r="C105" s="100">
        <f>C110+C120+C135</f>
        <v>135</v>
      </c>
      <c r="D105" s="101">
        <f>D110+D115+D120+D125+D130+D135</f>
        <v>356</v>
      </c>
      <c r="E105" s="34"/>
      <c r="F105" s="34"/>
      <c r="G105" s="34"/>
      <c r="H105" s="34"/>
    </row>
    <row r="106" spans="1:8" x14ac:dyDescent="0.25">
      <c r="A106" s="98" t="s">
        <v>55</v>
      </c>
      <c r="B106" s="99" t="s">
        <v>3</v>
      </c>
      <c r="C106" s="100">
        <f>C111+C121+C136</f>
        <v>67</v>
      </c>
      <c r="D106" s="101">
        <f>D111+D116+D121+D126+D131+D136</f>
        <v>130</v>
      </c>
      <c r="E106" s="34"/>
      <c r="F106" s="34"/>
      <c r="G106" s="34"/>
      <c r="H106" s="34"/>
    </row>
    <row r="107" spans="1:8" x14ac:dyDescent="0.25">
      <c r="A107" s="43" t="s">
        <v>56</v>
      </c>
      <c r="B107" s="44" t="s">
        <v>3</v>
      </c>
      <c r="C107" s="51">
        <f>C106/C104</f>
        <v>0.3316831683168317</v>
      </c>
      <c r="D107" s="52">
        <f>D106/D104</f>
        <v>0.26748971193415638</v>
      </c>
      <c r="E107" s="34"/>
      <c r="F107" s="34"/>
      <c r="G107" s="34"/>
      <c r="H107" s="34"/>
    </row>
    <row r="108" spans="1:8" x14ac:dyDescent="0.25">
      <c r="A108" s="98"/>
      <c r="B108" s="99"/>
      <c r="C108" s="99"/>
      <c r="D108" s="102"/>
      <c r="E108" s="34"/>
      <c r="F108" s="34"/>
      <c r="G108" s="34"/>
      <c r="H108" s="34"/>
    </row>
    <row r="109" spans="1:8" x14ac:dyDescent="0.25">
      <c r="A109" s="98" t="s">
        <v>53</v>
      </c>
      <c r="B109" s="99" t="s">
        <v>73</v>
      </c>
      <c r="C109" s="100">
        <f>SUM(C110:C111)</f>
        <v>139</v>
      </c>
      <c r="D109" s="101">
        <f>D110+D111</f>
        <v>194</v>
      </c>
      <c r="E109" s="34"/>
      <c r="F109" s="34"/>
      <c r="G109" s="34"/>
      <c r="H109" s="34"/>
    </row>
    <row r="110" spans="1:8" x14ac:dyDescent="0.25">
      <c r="A110" s="98" t="s">
        <v>54</v>
      </c>
      <c r="B110" s="99" t="s">
        <v>73</v>
      </c>
      <c r="C110" s="100">
        <v>93</v>
      </c>
      <c r="D110" s="101">
        <v>136</v>
      </c>
      <c r="E110" s="34"/>
      <c r="F110" s="34"/>
      <c r="G110" s="34"/>
      <c r="H110" s="34"/>
    </row>
    <row r="111" spans="1:8" x14ac:dyDescent="0.25">
      <c r="A111" s="98" t="s">
        <v>55</v>
      </c>
      <c r="B111" s="99" t="s">
        <v>73</v>
      </c>
      <c r="C111" s="100">
        <v>46</v>
      </c>
      <c r="D111" s="101">
        <v>58</v>
      </c>
      <c r="E111" s="34"/>
      <c r="F111" s="34"/>
      <c r="G111" s="34"/>
      <c r="H111" s="34"/>
    </row>
    <row r="112" spans="1:8" x14ac:dyDescent="0.25">
      <c r="A112" s="43" t="s">
        <v>57</v>
      </c>
      <c r="B112" s="44" t="s">
        <v>73</v>
      </c>
      <c r="C112" s="55">
        <f>C111/C109</f>
        <v>0.33093525179856115</v>
      </c>
      <c r="D112" s="56">
        <f>D111/D109</f>
        <v>0.29896907216494845</v>
      </c>
      <c r="E112" s="34"/>
      <c r="F112" s="34"/>
      <c r="G112" s="34"/>
      <c r="H112" s="34"/>
    </row>
    <row r="113" spans="1:8" x14ac:dyDescent="0.25">
      <c r="A113" s="98"/>
      <c r="B113" s="99"/>
      <c r="C113" s="99"/>
      <c r="D113" s="102"/>
      <c r="E113" s="34"/>
      <c r="F113" s="34"/>
      <c r="G113" s="34"/>
      <c r="H113" s="34"/>
    </row>
    <row r="114" spans="1:8" x14ac:dyDescent="0.25">
      <c r="A114" s="98" t="s">
        <v>53</v>
      </c>
      <c r="B114" s="99" t="s">
        <v>74</v>
      </c>
      <c r="C114" s="100">
        <f>C115+C116</f>
        <v>35</v>
      </c>
      <c r="D114" s="101">
        <f>D115+D116</f>
        <v>45</v>
      </c>
      <c r="E114" s="34"/>
      <c r="F114" s="34"/>
      <c r="G114" s="34"/>
      <c r="H114" s="34"/>
    </row>
    <row r="115" spans="1:8" x14ac:dyDescent="0.25">
      <c r="A115" s="98" t="s">
        <v>54</v>
      </c>
      <c r="B115" s="99" t="s">
        <v>74</v>
      </c>
      <c r="C115" s="100">
        <v>19</v>
      </c>
      <c r="D115" s="101">
        <v>31</v>
      </c>
      <c r="E115" s="34"/>
      <c r="F115" s="34"/>
      <c r="G115" s="34"/>
      <c r="H115" s="34"/>
    </row>
    <row r="116" spans="1:8" x14ac:dyDescent="0.25">
      <c r="A116" s="98" t="s">
        <v>55</v>
      </c>
      <c r="B116" s="99" t="s">
        <v>74</v>
      </c>
      <c r="C116" s="100">
        <v>16</v>
      </c>
      <c r="D116" s="101">
        <v>14</v>
      </c>
      <c r="E116" s="34"/>
      <c r="F116" s="34"/>
      <c r="G116" s="34"/>
      <c r="H116" s="34"/>
    </row>
    <row r="117" spans="1:8" x14ac:dyDescent="0.25">
      <c r="A117" s="43" t="s">
        <v>57</v>
      </c>
      <c r="B117" s="44" t="s">
        <v>74</v>
      </c>
      <c r="C117" s="55">
        <f>C116/C114</f>
        <v>0.45714285714285713</v>
      </c>
      <c r="D117" s="56">
        <f>D116/D114</f>
        <v>0.31111111111111112</v>
      </c>
      <c r="E117" s="34"/>
      <c r="F117" s="34"/>
      <c r="G117" s="34"/>
      <c r="H117" s="34"/>
    </row>
    <row r="118" spans="1:8" x14ac:dyDescent="0.25">
      <c r="A118" s="98"/>
      <c r="B118" s="99"/>
      <c r="C118" s="99"/>
      <c r="D118" s="102"/>
      <c r="E118" s="34"/>
      <c r="F118" s="34"/>
      <c r="G118" s="34"/>
      <c r="H118" s="34"/>
    </row>
    <row r="119" spans="1:8" x14ac:dyDescent="0.25">
      <c r="A119" s="98" t="s">
        <v>53</v>
      </c>
      <c r="B119" s="99" t="s">
        <v>75</v>
      </c>
      <c r="C119" s="100">
        <f>C120+C121</f>
        <v>30</v>
      </c>
      <c r="D119" s="101">
        <f>D120+D121</f>
        <v>46</v>
      </c>
      <c r="E119" s="34"/>
      <c r="F119" s="34"/>
      <c r="G119" s="34"/>
      <c r="H119" s="34"/>
    </row>
    <row r="120" spans="1:8" x14ac:dyDescent="0.25">
      <c r="A120" s="98" t="s">
        <v>54</v>
      </c>
      <c r="B120" s="99" t="s">
        <v>75</v>
      </c>
      <c r="C120" s="100">
        <v>21</v>
      </c>
      <c r="D120" s="101">
        <v>31</v>
      </c>
      <c r="E120" s="34"/>
      <c r="F120" s="34"/>
      <c r="G120" s="34"/>
      <c r="H120" s="34"/>
    </row>
    <row r="121" spans="1:8" x14ac:dyDescent="0.25">
      <c r="A121" s="98" t="s">
        <v>55</v>
      </c>
      <c r="B121" s="99" t="s">
        <v>75</v>
      </c>
      <c r="C121" s="100">
        <v>9</v>
      </c>
      <c r="D121" s="101">
        <v>15</v>
      </c>
      <c r="E121" s="34"/>
      <c r="F121" s="34"/>
      <c r="G121" s="34"/>
      <c r="H121" s="34"/>
    </row>
    <row r="122" spans="1:8" x14ac:dyDescent="0.25">
      <c r="A122" s="43" t="s">
        <v>57</v>
      </c>
      <c r="B122" s="44" t="s">
        <v>75</v>
      </c>
      <c r="C122" s="55">
        <f>C121/C119</f>
        <v>0.3</v>
      </c>
      <c r="D122" s="56">
        <f>D121/D119</f>
        <v>0.32608695652173914</v>
      </c>
      <c r="E122" s="34"/>
      <c r="F122" s="34"/>
      <c r="G122" s="34"/>
      <c r="H122" s="34"/>
    </row>
    <row r="123" spans="1:8" x14ac:dyDescent="0.25">
      <c r="A123" s="98"/>
      <c r="B123" s="99"/>
      <c r="C123" s="99"/>
      <c r="D123" s="102"/>
      <c r="E123" s="34"/>
      <c r="F123" s="34"/>
      <c r="G123" s="34"/>
      <c r="H123" s="34"/>
    </row>
    <row r="124" spans="1:8" x14ac:dyDescent="0.25">
      <c r="A124" s="98" t="s">
        <v>47</v>
      </c>
      <c r="B124" s="99" t="s">
        <v>76</v>
      </c>
      <c r="C124" s="100">
        <f t="shared" ref="C124:D124" si="7">C125+C126</f>
        <v>20</v>
      </c>
      <c r="D124" s="101">
        <f t="shared" si="7"/>
        <v>111</v>
      </c>
      <c r="E124" s="34"/>
      <c r="F124" s="34"/>
      <c r="G124" s="34"/>
      <c r="H124" s="34"/>
    </row>
    <row r="125" spans="1:8" x14ac:dyDescent="0.25">
      <c r="A125" s="98" t="s">
        <v>50</v>
      </c>
      <c r="B125" s="99" t="s">
        <v>76</v>
      </c>
      <c r="C125" s="100">
        <v>17</v>
      </c>
      <c r="D125" s="101">
        <v>88</v>
      </c>
      <c r="E125" s="34"/>
      <c r="F125" s="34"/>
      <c r="G125" s="34"/>
      <c r="H125" s="34"/>
    </row>
    <row r="126" spans="1:8" x14ac:dyDescent="0.25">
      <c r="A126" s="98" t="s">
        <v>51</v>
      </c>
      <c r="B126" s="99" t="s">
        <v>76</v>
      </c>
      <c r="C126" s="100">
        <v>3</v>
      </c>
      <c r="D126" s="101">
        <v>23</v>
      </c>
      <c r="E126" s="34"/>
      <c r="F126" s="34"/>
      <c r="G126" s="34"/>
      <c r="H126" s="34"/>
    </row>
    <row r="127" spans="1:8" x14ac:dyDescent="0.25">
      <c r="A127" s="43" t="s">
        <v>57</v>
      </c>
      <c r="B127" s="44" t="s">
        <v>76</v>
      </c>
      <c r="C127" s="55">
        <f>C126/C124</f>
        <v>0.15</v>
      </c>
      <c r="D127" s="56">
        <f>D126/D124</f>
        <v>0.2072072072072072</v>
      </c>
      <c r="E127" s="34"/>
      <c r="F127" s="34"/>
      <c r="G127" s="34"/>
      <c r="H127" s="34"/>
    </row>
    <row r="128" spans="1:8" x14ac:dyDescent="0.25">
      <c r="A128" s="98"/>
      <c r="B128" s="99"/>
      <c r="C128" s="99"/>
      <c r="D128" s="102"/>
      <c r="E128" s="34"/>
      <c r="F128" s="34"/>
      <c r="G128" s="34"/>
      <c r="H128" s="34"/>
    </row>
    <row r="129" spans="1:8" x14ac:dyDescent="0.25">
      <c r="A129" s="98" t="s">
        <v>47</v>
      </c>
      <c r="B129" s="99" t="s">
        <v>77</v>
      </c>
      <c r="C129" s="100">
        <f t="shared" ref="C129:D129" si="8">C130+C131</f>
        <v>16</v>
      </c>
      <c r="D129" s="101">
        <f t="shared" si="8"/>
        <v>54</v>
      </c>
      <c r="E129" s="34"/>
      <c r="F129" s="34"/>
      <c r="G129" s="34"/>
      <c r="H129" s="34"/>
    </row>
    <row r="130" spans="1:8" x14ac:dyDescent="0.25">
      <c r="A130" s="98" t="s">
        <v>50</v>
      </c>
      <c r="B130" s="99" t="s">
        <v>77</v>
      </c>
      <c r="C130" s="100">
        <v>14</v>
      </c>
      <c r="D130" s="101">
        <v>45</v>
      </c>
      <c r="E130" s="34"/>
      <c r="F130" s="34"/>
      <c r="G130" s="34"/>
      <c r="H130" s="34"/>
    </row>
    <row r="131" spans="1:8" x14ac:dyDescent="0.25">
      <c r="A131" s="98" t="s">
        <v>51</v>
      </c>
      <c r="B131" s="99" t="s">
        <v>77</v>
      </c>
      <c r="C131" s="100">
        <v>2</v>
      </c>
      <c r="D131" s="101">
        <v>9</v>
      </c>
      <c r="E131" s="34"/>
      <c r="F131" s="34"/>
      <c r="G131" s="34"/>
      <c r="H131" s="34"/>
    </row>
    <row r="132" spans="1:8" x14ac:dyDescent="0.25">
      <c r="A132" s="43" t="s">
        <v>57</v>
      </c>
      <c r="B132" s="44" t="s">
        <v>77</v>
      </c>
      <c r="C132" s="55">
        <f>C131/C129</f>
        <v>0.125</v>
      </c>
      <c r="D132" s="56">
        <f>D131/D129</f>
        <v>0.16666666666666666</v>
      </c>
      <c r="E132" s="34"/>
      <c r="F132" s="34"/>
      <c r="G132" s="34"/>
      <c r="H132" s="34"/>
    </row>
    <row r="133" spans="1:8" x14ac:dyDescent="0.25">
      <c r="A133" s="98"/>
      <c r="B133" s="99"/>
      <c r="C133" s="99"/>
      <c r="D133" s="102"/>
      <c r="E133" s="34"/>
      <c r="F133" s="34"/>
      <c r="G133" s="34"/>
      <c r="H133" s="34"/>
    </row>
    <row r="134" spans="1:8" x14ac:dyDescent="0.25">
      <c r="A134" s="98" t="s">
        <v>53</v>
      </c>
      <c r="B134" s="99" t="s">
        <v>78</v>
      </c>
      <c r="C134" s="100">
        <f t="shared" ref="C134:D134" si="9">C135+C136</f>
        <v>33</v>
      </c>
      <c r="D134" s="101">
        <f t="shared" si="9"/>
        <v>36</v>
      </c>
      <c r="E134" s="34"/>
      <c r="F134" s="34"/>
      <c r="G134" s="34"/>
      <c r="H134" s="34"/>
    </row>
    <row r="135" spans="1:8" x14ac:dyDescent="0.25">
      <c r="A135" s="98" t="s">
        <v>54</v>
      </c>
      <c r="B135" s="99" t="s">
        <v>78</v>
      </c>
      <c r="C135" s="100">
        <v>21</v>
      </c>
      <c r="D135" s="101">
        <v>25</v>
      </c>
      <c r="E135" s="34"/>
      <c r="F135" s="34"/>
      <c r="G135" s="34"/>
      <c r="H135" s="34"/>
    </row>
    <row r="136" spans="1:8" x14ac:dyDescent="0.25">
      <c r="A136" s="98" t="s">
        <v>55</v>
      </c>
      <c r="B136" s="99" t="s">
        <v>78</v>
      </c>
      <c r="C136" s="100">
        <v>12</v>
      </c>
      <c r="D136" s="101">
        <v>11</v>
      </c>
      <c r="E136" s="34"/>
      <c r="F136" s="34"/>
      <c r="G136" s="34"/>
      <c r="H136" s="34"/>
    </row>
    <row r="137" spans="1:8" ht="13" thickBot="1" x14ac:dyDescent="0.3">
      <c r="A137" s="47" t="s">
        <v>56</v>
      </c>
      <c r="B137" s="48" t="s">
        <v>78</v>
      </c>
      <c r="C137" s="57">
        <f>C136/C134</f>
        <v>0.36363636363636365</v>
      </c>
      <c r="D137" s="58">
        <f>D136/D134</f>
        <v>0.30555555555555558</v>
      </c>
      <c r="E137" s="34"/>
      <c r="F137" s="34"/>
      <c r="G137" s="34"/>
      <c r="H137" s="34"/>
    </row>
    <row r="138" spans="1:8" ht="13" thickTop="1" x14ac:dyDescent="0.25">
      <c r="A138" s="34"/>
      <c r="B138" s="34"/>
      <c r="C138" s="34"/>
      <c r="D138" s="34"/>
      <c r="E138" s="34"/>
      <c r="F138" s="34"/>
      <c r="G138" s="34"/>
      <c r="H138" s="34"/>
    </row>
    <row r="139" spans="1:8" x14ac:dyDescent="0.25">
      <c r="A139" s="34"/>
      <c r="B139" s="34"/>
      <c r="C139" s="34"/>
      <c r="D139" s="34"/>
      <c r="E139" s="34"/>
      <c r="F139" s="34"/>
      <c r="G139" s="34"/>
      <c r="H139" s="34"/>
    </row>
    <row r="140" spans="1:8" ht="13.5" thickBot="1" x14ac:dyDescent="0.35">
      <c r="A140" s="33" t="s">
        <v>58</v>
      </c>
      <c r="B140" s="34"/>
      <c r="C140" s="34"/>
      <c r="D140" s="34"/>
      <c r="E140" s="34"/>
      <c r="F140" s="34"/>
      <c r="G140" s="34"/>
      <c r="H140" s="34"/>
    </row>
    <row r="141" spans="1:8" ht="14" thickTop="1" thickBot="1" x14ac:dyDescent="0.3">
      <c r="A141" s="40" t="s">
        <v>0</v>
      </c>
      <c r="B141" s="41" t="s">
        <v>1</v>
      </c>
      <c r="C141" s="41">
        <v>2022</v>
      </c>
      <c r="D141" s="42">
        <v>2023</v>
      </c>
      <c r="E141" s="34"/>
      <c r="F141" s="34"/>
      <c r="G141" s="34"/>
      <c r="H141" s="34"/>
    </row>
    <row r="142" spans="1:8" ht="13" thickTop="1" x14ac:dyDescent="0.25">
      <c r="A142" s="94" t="s">
        <v>59</v>
      </c>
      <c r="B142" s="95" t="s">
        <v>73</v>
      </c>
      <c r="C142" s="110">
        <v>76179</v>
      </c>
      <c r="D142" s="111">
        <v>79270</v>
      </c>
      <c r="E142" s="34"/>
      <c r="F142" s="34"/>
      <c r="G142" s="34"/>
      <c r="H142" s="34"/>
    </row>
    <row r="143" spans="1:8" x14ac:dyDescent="0.25">
      <c r="A143" s="98" t="s">
        <v>60</v>
      </c>
      <c r="B143" s="99" t="s">
        <v>73</v>
      </c>
      <c r="C143" s="112">
        <v>62707</v>
      </c>
      <c r="D143" s="113">
        <v>67118</v>
      </c>
      <c r="E143" s="34"/>
      <c r="F143" s="34"/>
      <c r="G143" s="34"/>
      <c r="H143" s="34"/>
    </row>
    <row r="144" spans="1:8" x14ac:dyDescent="0.25">
      <c r="A144" s="43" t="s">
        <v>61</v>
      </c>
      <c r="B144" s="44" t="s">
        <v>73</v>
      </c>
      <c r="C144" s="59">
        <v>71508</v>
      </c>
      <c r="D144" s="60">
        <v>75364</v>
      </c>
      <c r="E144" s="34"/>
      <c r="F144" s="34"/>
      <c r="G144" s="34"/>
      <c r="H144" s="34"/>
    </row>
    <row r="145" spans="1:8" x14ac:dyDescent="0.25">
      <c r="A145" s="98"/>
      <c r="B145" s="99"/>
      <c r="C145" s="99"/>
      <c r="D145" s="102"/>
      <c r="E145" s="34"/>
      <c r="F145" s="34"/>
      <c r="G145" s="34"/>
      <c r="H145" s="34"/>
    </row>
    <row r="146" spans="1:8" x14ac:dyDescent="0.25">
      <c r="A146" s="98" t="s">
        <v>59</v>
      </c>
      <c r="B146" s="99" t="s">
        <v>74</v>
      </c>
      <c r="C146" s="112">
        <v>47426</v>
      </c>
      <c r="D146" s="113">
        <v>47405</v>
      </c>
      <c r="E146" s="34"/>
      <c r="F146" s="34"/>
      <c r="G146" s="34"/>
      <c r="H146" s="34"/>
    </row>
    <row r="147" spans="1:8" x14ac:dyDescent="0.25">
      <c r="A147" s="98" t="s">
        <v>60</v>
      </c>
      <c r="B147" s="99" t="s">
        <v>74</v>
      </c>
      <c r="C147" s="112">
        <v>44785</v>
      </c>
      <c r="D147" s="113">
        <v>45006</v>
      </c>
      <c r="E147" s="34"/>
      <c r="F147" s="34"/>
      <c r="G147" s="34"/>
      <c r="H147" s="34"/>
    </row>
    <row r="148" spans="1:8" x14ac:dyDescent="0.25">
      <c r="A148" s="43" t="s">
        <v>61</v>
      </c>
      <c r="B148" s="44" t="s">
        <v>74</v>
      </c>
      <c r="C148" s="59">
        <v>46598</v>
      </c>
      <c r="D148" s="60">
        <v>46699</v>
      </c>
      <c r="E148" s="34"/>
      <c r="F148" s="34"/>
      <c r="G148" s="34"/>
      <c r="H148" s="34"/>
    </row>
    <row r="149" spans="1:8" x14ac:dyDescent="0.25">
      <c r="A149" s="98"/>
      <c r="B149" s="99"/>
      <c r="C149" s="99"/>
      <c r="D149" s="102"/>
      <c r="E149" s="34"/>
      <c r="F149" s="34"/>
      <c r="G149" s="34"/>
      <c r="H149" s="34"/>
    </row>
    <row r="150" spans="1:8" x14ac:dyDescent="0.25">
      <c r="A150" s="98" t="s">
        <v>59</v>
      </c>
      <c r="B150" s="99" t="s">
        <v>75</v>
      </c>
      <c r="C150" s="112" t="s">
        <v>79</v>
      </c>
      <c r="D150" s="113">
        <v>38186</v>
      </c>
      <c r="E150" s="34"/>
      <c r="F150" s="34"/>
      <c r="G150" s="34"/>
      <c r="H150" s="34"/>
    </row>
    <row r="151" spans="1:8" x14ac:dyDescent="0.25">
      <c r="A151" s="98" t="s">
        <v>60</v>
      </c>
      <c r="B151" s="99" t="s">
        <v>75</v>
      </c>
      <c r="C151" s="112" t="s">
        <v>79</v>
      </c>
      <c r="D151" s="113">
        <v>36414</v>
      </c>
      <c r="E151" s="34"/>
      <c r="F151" s="34"/>
      <c r="G151" s="34"/>
      <c r="H151" s="34"/>
    </row>
    <row r="152" spans="1:8" x14ac:dyDescent="0.25">
      <c r="A152" s="43" t="s">
        <v>61</v>
      </c>
      <c r="B152" s="44" t="s">
        <v>75</v>
      </c>
      <c r="C152" s="59" t="s">
        <v>79</v>
      </c>
      <c r="D152" s="60">
        <v>37608</v>
      </c>
      <c r="E152" s="34"/>
      <c r="F152" s="34"/>
      <c r="G152" s="34"/>
      <c r="H152" s="34"/>
    </row>
    <row r="153" spans="1:8" x14ac:dyDescent="0.25">
      <c r="A153" s="98"/>
      <c r="B153" s="99"/>
      <c r="C153" s="99"/>
      <c r="D153" s="102"/>
      <c r="E153" s="34"/>
      <c r="F153" s="34"/>
      <c r="G153" s="34"/>
      <c r="H153" s="34"/>
    </row>
    <row r="154" spans="1:8" x14ac:dyDescent="0.25">
      <c r="A154" s="98" t="s">
        <v>59</v>
      </c>
      <c r="B154" s="99" t="s">
        <v>76</v>
      </c>
      <c r="C154" s="112" t="s">
        <v>79</v>
      </c>
      <c r="D154" s="113">
        <v>106377</v>
      </c>
      <c r="E154" s="34"/>
      <c r="F154" s="34"/>
      <c r="G154" s="34"/>
      <c r="H154" s="34"/>
    </row>
    <row r="155" spans="1:8" x14ac:dyDescent="0.25">
      <c r="A155" s="98" t="s">
        <v>60</v>
      </c>
      <c r="B155" s="99" t="s">
        <v>76</v>
      </c>
      <c r="C155" s="112" t="s">
        <v>79</v>
      </c>
      <c r="D155" s="113">
        <v>93532</v>
      </c>
      <c r="E155" s="34"/>
      <c r="F155" s="34"/>
      <c r="G155" s="34"/>
      <c r="H155" s="34"/>
    </row>
    <row r="156" spans="1:8" x14ac:dyDescent="0.25">
      <c r="A156" s="43" t="s">
        <v>61</v>
      </c>
      <c r="B156" s="44" t="s">
        <v>76</v>
      </c>
      <c r="C156" s="59" t="s">
        <v>79</v>
      </c>
      <c r="D156" s="60">
        <v>103197</v>
      </c>
      <c r="E156" s="34"/>
      <c r="F156" s="34"/>
      <c r="G156" s="34"/>
      <c r="H156" s="34"/>
    </row>
    <row r="157" spans="1:8" x14ac:dyDescent="0.25">
      <c r="A157" s="98"/>
      <c r="B157" s="99"/>
      <c r="C157" s="99"/>
      <c r="D157" s="102"/>
      <c r="E157" s="34"/>
      <c r="F157" s="34"/>
      <c r="G157" s="34"/>
      <c r="H157" s="34"/>
    </row>
    <row r="158" spans="1:8" x14ac:dyDescent="0.25">
      <c r="A158" s="98" t="s">
        <v>59</v>
      </c>
      <c r="B158" s="99" t="s">
        <v>77</v>
      </c>
      <c r="C158" s="112" t="s">
        <v>79</v>
      </c>
      <c r="D158" s="113">
        <v>159735</v>
      </c>
      <c r="E158" s="34"/>
      <c r="F158" s="34"/>
      <c r="G158" s="34"/>
      <c r="H158" s="34"/>
    </row>
    <row r="159" spans="1:8" x14ac:dyDescent="0.25">
      <c r="A159" s="98" t="s">
        <v>60</v>
      </c>
      <c r="B159" s="99" t="s">
        <v>77</v>
      </c>
      <c r="C159" s="112" t="s">
        <v>79</v>
      </c>
      <c r="D159" s="113">
        <v>129392</v>
      </c>
      <c r="E159" s="34"/>
      <c r="F159" s="34"/>
      <c r="G159" s="34"/>
      <c r="H159" s="34"/>
    </row>
    <row r="160" spans="1:8" ht="13" thickBot="1" x14ac:dyDescent="0.3">
      <c r="A160" s="47" t="s">
        <v>61</v>
      </c>
      <c r="B160" s="48" t="s">
        <v>77</v>
      </c>
      <c r="C160" s="61" t="s">
        <v>79</v>
      </c>
      <c r="D160" s="62">
        <v>148857</v>
      </c>
      <c r="E160" s="34"/>
      <c r="F160" s="34"/>
      <c r="G160" s="34"/>
      <c r="H160" s="34"/>
    </row>
    <row r="161" spans="1:8" ht="13" thickTop="1" x14ac:dyDescent="0.25">
      <c r="A161" s="34"/>
      <c r="B161" s="34"/>
      <c r="C161" s="34"/>
      <c r="D161" s="34"/>
      <c r="E161" s="34"/>
      <c r="F161" s="34"/>
      <c r="G161" s="34"/>
      <c r="H161" s="34"/>
    </row>
    <row r="162" spans="1:8" x14ac:dyDescent="0.25">
      <c r="A162" s="34"/>
      <c r="B162" s="34"/>
      <c r="C162" s="34"/>
      <c r="D162" s="34"/>
      <c r="E162" s="34"/>
      <c r="F162" s="34"/>
      <c r="G162" s="34"/>
      <c r="H162" s="34"/>
    </row>
    <row r="163" spans="1:8" ht="13.5" thickBot="1" x14ac:dyDescent="0.35">
      <c r="A163" s="33" t="s">
        <v>62</v>
      </c>
      <c r="B163" s="34"/>
      <c r="C163" s="34"/>
      <c r="D163" s="34"/>
      <c r="E163" s="34"/>
      <c r="F163" s="34"/>
      <c r="G163" s="34"/>
      <c r="H163" s="34"/>
    </row>
    <row r="164" spans="1:8" ht="14" thickTop="1" thickBot="1" x14ac:dyDescent="0.3">
      <c r="A164" s="40" t="s">
        <v>0</v>
      </c>
      <c r="B164" s="41" t="s">
        <v>1</v>
      </c>
      <c r="C164" s="41">
        <v>2022</v>
      </c>
      <c r="D164" s="42">
        <v>2023</v>
      </c>
      <c r="E164" s="34"/>
      <c r="F164" s="34"/>
      <c r="G164" s="34"/>
      <c r="H164" s="34"/>
    </row>
    <row r="165" spans="1:8" ht="13" thickTop="1" x14ac:dyDescent="0.25">
      <c r="A165" s="94" t="s">
        <v>63</v>
      </c>
      <c r="B165" s="95" t="s">
        <v>3</v>
      </c>
      <c r="C165" s="96">
        <f t="shared" ref="C165:D165" si="10">C169+C173+C177+C181+C185+C189</f>
        <v>187</v>
      </c>
      <c r="D165" s="97">
        <f t="shared" si="10"/>
        <v>208</v>
      </c>
      <c r="E165" s="34"/>
      <c r="F165" s="34"/>
      <c r="G165" s="34"/>
      <c r="H165" s="34"/>
    </row>
    <row r="166" spans="1:8" x14ac:dyDescent="0.25">
      <c r="A166" s="98" t="s">
        <v>64</v>
      </c>
      <c r="B166" s="99" t="s">
        <v>3</v>
      </c>
      <c r="C166" s="100">
        <f>C170+C174+C178+C182+C186+C190</f>
        <v>150</v>
      </c>
      <c r="D166" s="101">
        <f t="shared" ref="D166" si="11">D170+D174+D178+D182+D186+D190</f>
        <v>304</v>
      </c>
      <c r="E166" s="34"/>
      <c r="F166" s="34"/>
      <c r="G166" s="34"/>
      <c r="H166" s="34"/>
    </row>
    <row r="167" spans="1:8" x14ac:dyDescent="0.25">
      <c r="A167" s="43" t="s">
        <v>65</v>
      </c>
      <c r="B167" s="44" t="s">
        <v>3</v>
      </c>
      <c r="C167" s="63">
        <f>((C166+C165)/2)/C56</f>
        <v>0.14500860585197933</v>
      </c>
      <c r="D167" s="64">
        <f>((D166+D165)/2)/D56</f>
        <v>0.14712643678160919</v>
      </c>
      <c r="E167" s="34"/>
      <c r="F167" s="39"/>
      <c r="G167" s="34"/>
      <c r="H167" s="34"/>
    </row>
    <row r="168" spans="1:8" x14ac:dyDescent="0.25">
      <c r="A168" s="98"/>
      <c r="B168" s="99"/>
      <c r="C168" s="99"/>
      <c r="D168" s="102"/>
      <c r="E168" s="34"/>
      <c r="F168" s="34"/>
      <c r="G168" s="34"/>
      <c r="H168" s="34"/>
    </row>
    <row r="169" spans="1:8" x14ac:dyDescent="0.25">
      <c r="A169" s="98" t="s">
        <v>63</v>
      </c>
      <c r="B169" s="99" t="s">
        <v>73</v>
      </c>
      <c r="C169" s="100">
        <v>92</v>
      </c>
      <c r="D169" s="101">
        <v>87</v>
      </c>
      <c r="E169" s="34"/>
      <c r="F169" s="34"/>
      <c r="G169" s="34"/>
      <c r="H169" s="34"/>
    </row>
    <row r="170" spans="1:8" x14ac:dyDescent="0.25">
      <c r="A170" s="98" t="s">
        <v>64</v>
      </c>
      <c r="B170" s="99" t="s">
        <v>73</v>
      </c>
      <c r="C170" s="100">
        <v>85</v>
      </c>
      <c r="D170" s="101">
        <v>89</v>
      </c>
      <c r="E170" s="34"/>
      <c r="F170" s="34"/>
      <c r="G170" s="34"/>
      <c r="H170" s="34"/>
    </row>
    <row r="171" spans="1:8" x14ac:dyDescent="0.25">
      <c r="A171" s="43" t="s">
        <v>65</v>
      </c>
      <c r="B171" s="44" t="s">
        <v>73</v>
      </c>
      <c r="C171" s="63">
        <f>((C170+C169)/2)/C61</f>
        <v>0.1369969040247678</v>
      </c>
      <c r="D171" s="64">
        <f>((D170+D169)/2)/D61</f>
        <v>0.13750000000000001</v>
      </c>
      <c r="E171" s="34"/>
      <c r="F171" s="34"/>
      <c r="G171" s="34"/>
      <c r="H171" s="34"/>
    </row>
    <row r="172" spans="1:8" x14ac:dyDescent="0.25">
      <c r="A172" s="98"/>
      <c r="B172" s="99"/>
      <c r="C172" s="99"/>
      <c r="D172" s="102"/>
      <c r="E172" s="34"/>
      <c r="F172" s="34"/>
      <c r="G172" s="34"/>
      <c r="H172" s="34"/>
    </row>
    <row r="173" spans="1:8" x14ac:dyDescent="0.25">
      <c r="A173" s="98" t="s">
        <v>63</v>
      </c>
      <c r="B173" s="99" t="s">
        <v>74</v>
      </c>
      <c r="C173" s="100">
        <v>23</v>
      </c>
      <c r="D173" s="102">
        <v>19</v>
      </c>
      <c r="E173" s="34"/>
      <c r="F173" s="34"/>
      <c r="G173" s="34"/>
      <c r="H173" s="34"/>
    </row>
    <row r="174" spans="1:8" x14ac:dyDescent="0.25">
      <c r="A174" s="98" t="s">
        <v>64</v>
      </c>
      <c r="B174" s="99" t="s">
        <v>74</v>
      </c>
      <c r="C174" s="100">
        <v>35</v>
      </c>
      <c r="D174" s="102">
        <v>44</v>
      </c>
      <c r="E174" s="34"/>
      <c r="F174" s="34"/>
      <c r="G174" s="34"/>
      <c r="H174" s="34"/>
    </row>
    <row r="175" spans="1:8" x14ac:dyDescent="0.25">
      <c r="A175" s="43" t="s">
        <v>65</v>
      </c>
      <c r="B175" s="44" t="s">
        <v>74</v>
      </c>
      <c r="C175" s="63">
        <f>((C174+C173)/2)/C66</f>
        <v>0.14285714285714285</v>
      </c>
      <c r="D175" s="64">
        <f>((D174+D173)/2)/D66</f>
        <v>0.1425339366515837</v>
      </c>
      <c r="E175" s="34"/>
      <c r="F175" s="34"/>
      <c r="G175" s="34"/>
      <c r="H175" s="34"/>
    </row>
    <row r="176" spans="1:8" x14ac:dyDescent="0.25">
      <c r="A176" s="98"/>
      <c r="B176" s="99"/>
      <c r="C176" s="99"/>
      <c r="D176" s="102"/>
      <c r="E176" s="34"/>
      <c r="F176" s="34"/>
      <c r="G176" s="34"/>
      <c r="H176" s="34"/>
    </row>
    <row r="177" spans="1:8" x14ac:dyDescent="0.25">
      <c r="A177" s="98" t="s">
        <v>63</v>
      </c>
      <c r="B177" s="99" t="s">
        <v>75</v>
      </c>
      <c r="C177" s="100">
        <v>14</v>
      </c>
      <c r="D177" s="101">
        <v>9</v>
      </c>
      <c r="E177" s="34"/>
      <c r="F177" s="34"/>
      <c r="G177" s="34"/>
      <c r="H177" s="34"/>
    </row>
    <row r="178" spans="1:8" x14ac:dyDescent="0.25">
      <c r="A178" s="98" t="s">
        <v>64</v>
      </c>
      <c r="B178" s="99" t="s">
        <v>75</v>
      </c>
      <c r="C178" s="100">
        <v>24</v>
      </c>
      <c r="D178" s="101">
        <v>8</v>
      </c>
      <c r="E178" s="34"/>
      <c r="F178" s="34"/>
      <c r="G178" s="34"/>
      <c r="H178" s="34"/>
    </row>
    <row r="179" spans="1:8" x14ac:dyDescent="0.25">
      <c r="A179" s="43" t="s">
        <v>65</v>
      </c>
      <c r="B179" s="44" t="s">
        <v>75</v>
      </c>
      <c r="C179" s="63">
        <f>((C178+C177)/2)/C71</f>
        <v>0.13970588235294118</v>
      </c>
      <c r="D179" s="64">
        <f>((D178+D177)/2)/D71</f>
        <v>5.8219178082191778E-2</v>
      </c>
      <c r="E179" s="34"/>
      <c r="F179" s="34"/>
      <c r="G179" s="34"/>
      <c r="H179" s="34"/>
    </row>
    <row r="180" spans="1:8" x14ac:dyDescent="0.25">
      <c r="A180" s="98"/>
      <c r="B180" s="99"/>
      <c r="C180" s="99"/>
      <c r="D180" s="102"/>
      <c r="E180" s="34"/>
      <c r="F180" s="34"/>
      <c r="G180" s="34"/>
      <c r="H180" s="34"/>
    </row>
    <row r="181" spans="1:8" x14ac:dyDescent="0.25">
      <c r="A181" s="98" t="s">
        <v>63</v>
      </c>
      <c r="B181" s="99" t="s">
        <v>76</v>
      </c>
      <c r="C181" s="100">
        <v>31</v>
      </c>
      <c r="D181" s="102">
        <v>48</v>
      </c>
      <c r="E181" s="34"/>
      <c r="F181" s="34"/>
      <c r="G181" s="34"/>
      <c r="H181" s="34"/>
    </row>
    <row r="182" spans="1:8" x14ac:dyDescent="0.25">
      <c r="A182" s="98" t="s">
        <v>64</v>
      </c>
      <c r="B182" s="99" t="s">
        <v>76</v>
      </c>
      <c r="C182" s="100">
        <v>1</v>
      </c>
      <c r="D182" s="102">
        <v>109</v>
      </c>
      <c r="E182" s="34"/>
      <c r="F182" s="34"/>
      <c r="G182" s="34"/>
      <c r="H182" s="34"/>
    </row>
    <row r="183" spans="1:8" x14ac:dyDescent="0.25">
      <c r="A183" s="43" t="s">
        <v>65</v>
      </c>
      <c r="B183" s="44" t="s">
        <v>76</v>
      </c>
      <c r="C183" s="63">
        <f>((C182+C181)/2)/C76</f>
        <v>0.29090909090909089</v>
      </c>
      <c r="D183" s="64">
        <f>((D182+D181)/2)/D76</f>
        <v>0.18341121495327103</v>
      </c>
      <c r="E183" s="34"/>
      <c r="F183" s="34"/>
      <c r="G183" s="34"/>
      <c r="H183" s="34"/>
    </row>
    <row r="184" spans="1:8" x14ac:dyDescent="0.25">
      <c r="A184" s="98"/>
      <c r="B184" s="99"/>
      <c r="C184" s="99"/>
      <c r="D184" s="102"/>
      <c r="E184" s="34"/>
      <c r="F184" s="34"/>
      <c r="G184" s="34"/>
      <c r="H184" s="34"/>
    </row>
    <row r="185" spans="1:8" x14ac:dyDescent="0.25">
      <c r="A185" s="98" t="s">
        <v>63</v>
      </c>
      <c r="B185" s="99" t="s">
        <v>77</v>
      </c>
      <c r="C185" s="100">
        <v>5</v>
      </c>
      <c r="D185" s="102">
        <v>34</v>
      </c>
      <c r="E185" s="34"/>
      <c r="F185" s="34"/>
      <c r="G185" s="34"/>
      <c r="H185" s="34"/>
    </row>
    <row r="186" spans="1:8" x14ac:dyDescent="0.25">
      <c r="A186" s="98" t="s">
        <v>64</v>
      </c>
      <c r="B186" s="99" t="s">
        <v>77</v>
      </c>
      <c r="C186" s="100">
        <v>1</v>
      </c>
      <c r="D186" s="102">
        <v>33</v>
      </c>
      <c r="E186" s="34"/>
      <c r="F186" s="34"/>
      <c r="G186" s="34"/>
      <c r="H186" s="34"/>
    </row>
    <row r="187" spans="1:8" x14ac:dyDescent="0.25">
      <c r="A187" s="43" t="s">
        <v>65</v>
      </c>
      <c r="B187" s="44" t="s">
        <v>77</v>
      </c>
      <c r="C187" s="63">
        <f>((C186+C185)/2)/C81</f>
        <v>0.125</v>
      </c>
      <c r="D187" s="64">
        <f>((D186+D185)/2)/D81</f>
        <v>0.18406593406593408</v>
      </c>
      <c r="E187" s="34"/>
      <c r="F187" s="34"/>
      <c r="G187" s="34"/>
      <c r="H187" s="34"/>
    </row>
    <row r="188" spans="1:8" x14ac:dyDescent="0.25">
      <c r="A188" s="98"/>
      <c r="B188" s="99"/>
      <c r="C188" s="99"/>
      <c r="D188" s="102"/>
      <c r="E188" s="34"/>
      <c r="F188" s="34"/>
      <c r="G188" s="34"/>
      <c r="H188" s="34"/>
    </row>
    <row r="189" spans="1:8" x14ac:dyDescent="0.25">
      <c r="A189" s="98" t="s">
        <v>63</v>
      </c>
      <c r="B189" s="99" t="s">
        <v>78</v>
      </c>
      <c r="C189" s="99">
        <v>22</v>
      </c>
      <c r="D189" s="102">
        <v>11</v>
      </c>
      <c r="E189" s="34"/>
      <c r="F189" s="34"/>
      <c r="G189" s="34"/>
      <c r="H189" s="34"/>
    </row>
    <row r="190" spans="1:8" x14ac:dyDescent="0.25">
      <c r="A190" s="98" t="s">
        <v>64</v>
      </c>
      <c r="B190" s="99" t="s">
        <v>78</v>
      </c>
      <c r="C190" s="99">
        <v>4</v>
      </c>
      <c r="D190" s="102">
        <v>21</v>
      </c>
      <c r="E190" s="34"/>
      <c r="F190" s="34"/>
      <c r="G190" s="34"/>
      <c r="H190" s="34"/>
    </row>
    <row r="191" spans="1:8" ht="13" thickBot="1" x14ac:dyDescent="0.3">
      <c r="A191" s="47" t="s">
        <v>65</v>
      </c>
      <c r="B191" s="48" t="s">
        <v>78</v>
      </c>
      <c r="C191" s="65">
        <f>((C190+C189)/2)/C86</f>
        <v>0.1326530612244898</v>
      </c>
      <c r="D191" s="66">
        <f>((D190+D189)/2)/D86</f>
        <v>0.13008130081300814</v>
      </c>
      <c r="E191" s="34"/>
      <c r="F191" s="34"/>
      <c r="G191" s="34"/>
      <c r="H191" s="34"/>
    </row>
    <row r="192" spans="1:8" ht="13" thickTop="1" x14ac:dyDescent="0.25">
      <c r="A192" s="34"/>
      <c r="B192" s="34"/>
      <c r="C192" s="34"/>
      <c r="D192" s="34"/>
      <c r="E192" s="34"/>
      <c r="F192" s="34"/>
      <c r="G192" s="34"/>
      <c r="H192" s="34"/>
    </row>
    <row r="193" spans="1:8" x14ac:dyDescent="0.25">
      <c r="A193" s="34"/>
      <c r="B193" s="34"/>
      <c r="C193" s="34"/>
      <c r="D193" s="34"/>
      <c r="E193" s="34"/>
      <c r="F193" s="34"/>
      <c r="G193" s="34"/>
      <c r="H193" s="34"/>
    </row>
    <row r="194" spans="1:8" ht="13.5" thickBot="1" x14ac:dyDescent="0.35">
      <c r="A194" s="33" t="s">
        <v>66</v>
      </c>
      <c r="B194" s="34"/>
      <c r="C194" s="34"/>
      <c r="D194" s="34"/>
      <c r="E194" s="34"/>
      <c r="F194" s="34"/>
      <c r="G194" s="34"/>
      <c r="H194" s="34"/>
    </row>
    <row r="195" spans="1:8" ht="14" thickTop="1" thickBot="1" x14ac:dyDescent="0.3">
      <c r="A195" s="40" t="s">
        <v>0</v>
      </c>
      <c r="B195" s="41" t="s">
        <v>1</v>
      </c>
      <c r="C195" s="41">
        <v>2022</v>
      </c>
      <c r="D195" s="42">
        <v>2023</v>
      </c>
      <c r="E195" s="34"/>
      <c r="F195" s="34"/>
      <c r="G195" s="34"/>
      <c r="H195" s="34"/>
    </row>
    <row r="196" spans="1:8" ht="13" thickTop="1" x14ac:dyDescent="0.25">
      <c r="A196" s="94" t="s">
        <v>67</v>
      </c>
      <c r="B196" s="95" t="s">
        <v>3</v>
      </c>
      <c r="C196" s="96">
        <f>C199+C205+C214</f>
        <v>6726</v>
      </c>
      <c r="D196" s="97">
        <v>8808</v>
      </c>
      <c r="E196" s="34"/>
      <c r="F196" s="34"/>
      <c r="G196" s="34"/>
      <c r="H196" s="34"/>
    </row>
    <row r="197" spans="1:8" x14ac:dyDescent="0.25">
      <c r="A197" s="43" t="s">
        <v>68</v>
      </c>
      <c r="B197" s="44" t="s">
        <v>3</v>
      </c>
      <c r="C197" s="67">
        <v>8.9618593563766389</v>
      </c>
      <c r="D197" s="68">
        <v>9.7899999999999991</v>
      </c>
      <c r="E197" s="34"/>
      <c r="F197" s="34"/>
      <c r="G197" s="34"/>
      <c r="H197" s="34"/>
    </row>
    <row r="198" spans="1:8" x14ac:dyDescent="0.25">
      <c r="A198" s="98"/>
      <c r="B198" s="99"/>
      <c r="C198" s="99"/>
      <c r="D198" s="102"/>
      <c r="E198" s="34"/>
      <c r="F198" s="34"/>
      <c r="G198" s="34"/>
      <c r="H198" s="34"/>
    </row>
    <row r="199" spans="1:8" x14ac:dyDescent="0.25">
      <c r="A199" s="98" t="s">
        <v>67</v>
      </c>
      <c r="B199" s="99" t="s">
        <v>73</v>
      </c>
      <c r="C199" s="99">
        <v>4451</v>
      </c>
      <c r="D199" s="102">
        <v>5667</v>
      </c>
      <c r="E199" s="34"/>
      <c r="F199" s="34"/>
      <c r="G199" s="34"/>
      <c r="H199" s="34"/>
    </row>
    <row r="200" spans="1:8" x14ac:dyDescent="0.25">
      <c r="A200" s="43" t="s">
        <v>68</v>
      </c>
      <c r="B200" s="44" t="s">
        <v>73</v>
      </c>
      <c r="C200" s="67">
        <v>8.4619771863117865</v>
      </c>
      <c r="D200" s="68">
        <v>12.71</v>
      </c>
      <c r="E200" s="34"/>
      <c r="F200" s="34"/>
      <c r="G200" s="34"/>
      <c r="H200" s="34"/>
    </row>
    <row r="201" spans="1:8" x14ac:dyDescent="0.25">
      <c r="A201" s="98"/>
      <c r="B201" s="99"/>
      <c r="C201" s="99"/>
      <c r="D201" s="102"/>
      <c r="E201" s="34"/>
      <c r="F201" s="34"/>
      <c r="G201" s="34"/>
      <c r="H201" s="34"/>
    </row>
    <row r="202" spans="1:8" x14ac:dyDescent="0.25">
      <c r="A202" s="98" t="s">
        <v>67</v>
      </c>
      <c r="B202" s="99" t="s">
        <v>74</v>
      </c>
      <c r="C202" s="99">
        <v>786</v>
      </c>
      <c r="D202" s="102">
        <v>1196</v>
      </c>
      <c r="E202" s="34"/>
      <c r="F202" s="34"/>
      <c r="G202" s="34"/>
      <c r="H202" s="34"/>
    </row>
    <row r="203" spans="1:8" x14ac:dyDescent="0.25">
      <c r="A203" s="43" t="s">
        <v>68</v>
      </c>
      <c r="B203" s="44" t="s">
        <v>74</v>
      </c>
      <c r="C203" s="67">
        <v>6.96</v>
      </c>
      <c r="D203" s="68">
        <v>8.93</v>
      </c>
      <c r="E203" s="34"/>
      <c r="F203" s="34"/>
      <c r="G203" s="34"/>
      <c r="H203" s="34"/>
    </row>
    <row r="204" spans="1:8" x14ac:dyDescent="0.25">
      <c r="A204" s="98"/>
      <c r="B204" s="99"/>
      <c r="C204" s="99"/>
      <c r="D204" s="102"/>
      <c r="E204" s="34"/>
      <c r="F204" s="34"/>
      <c r="G204" s="34"/>
      <c r="H204" s="34"/>
    </row>
    <row r="205" spans="1:8" x14ac:dyDescent="0.25">
      <c r="A205" s="98" t="s">
        <v>67</v>
      </c>
      <c r="B205" s="99" t="s">
        <v>75</v>
      </c>
      <c r="C205" s="99">
        <v>1899</v>
      </c>
      <c r="D205" s="102">
        <v>629</v>
      </c>
      <c r="E205" s="34"/>
      <c r="F205" s="34"/>
      <c r="G205" s="34"/>
      <c r="H205" s="34"/>
    </row>
    <row r="206" spans="1:8" x14ac:dyDescent="0.25">
      <c r="A206" s="43" t="s">
        <v>68</v>
      </c>
      <c r="B206" s="44" t="s">
        <v>75</v>
      </c>
      <c r="C206" s="67">
        <v>11.77914110429448</v>
      </c>
      <c r="D206" s="68">
        <v>4.3099999999999996</v>
      </c>
      <c r="E206" s="34"/>
      <c r="F206" s="34"/>
      <c r="G206" s="34"/>
      <c r="H206" s="34"/>
    </row>
    <row r="207" spans="1:8" x14ac:dyDescent="0.25">
      <c r="A207" s="98"/>
      <c r="B207" s="99"/>
      <c r="C207" s="99"/>
      <c r="D207" s="102"/>
      <c r="E207" s="34"/>
      <c r="F207" s="34"/>
      <c r="G207" s="34"/>
      <c r="H207" s="34"/>
    </row>
    <row r="208" spans="1:8" x14ac:dyDescent="0.25">
      <c r="A208" s="98" t="s">
        <v>67</v>
      </c>
      <c r="B208" s="99" t="s">
        <v>76</v>
      </c>
      <c r="C208" s="99">
        <v>0</v>
      </c>
      <c r="D208" s="102">
        <v>568</v>
      </c>
      <c r="E208" s="34"/>
      <c r="F208" s="34"/>
      <c r="G208" s="34"/>
      <c r="H208" s="34"/>
    </row>
    <row r="209" spans="1:8" x14ac:dyDescent="0.25">
      <c r="A209" s="43" t="s">
        <v>68</v>
      </c>
      <c r="B209" s="44" t="s">
        <v>76</v>
      </c>
      <c r="C209" s="67">
        <v>0</v>
      </c>
      <c r="D209" s="68">
        <v>12.35</v>
      </c>
      <c r="E209" s="34"/>
      <c r="F209" s="34"/>
      <c r="G209" s="34"/>
      <c r="H209" s="34"/>
    </row>
    <row r="210" spans="1:8" x14ac:dyDescent="0.25">
      <c r="A210" s="98"/>
      <c r="B210" s="99"/>
      <c r="C210" s="99"/>
      <c r="D210" s="102"/>
      <c r="E210" s="34"/>
      <c r="F210" s="34"/>
      <c r="G210" s="34"/>
      <c r="H210" s="34"/>
    </row>
    <row r="211" spans="1:8" x14ac:dyDescent="0.25">
      <c r="A211" s="98" t="s">
        <v>67</v>
      </c>
      <c r="B211" s="99" t="s">
        <v>77</v>
      </c>
      <c r="C211" s="99">
        <v>7</v>
      </c>
      <c r="D211" s="102">
        <v>273</v>
      </c>
      <c r="E211" s="34"/>
      <c r="F211" s="34"/>
      <c r="G211" s="34"/>
      <c r="H211" s="34"/>
    </row>
    <row r="212" spans="1:8" x14ac:dyDescent="0.25">
      <c r="A212" s="43" t="s">
        <v>68</v>
      </c>
      <c r="B212" s="44" t="s">
        <v>77</v>
      </c>
      <c r="C212" s="67">
        <v>0.78</v>
      </c>
      <c r="D212" s="68">
        <v>3.56</v>
      </c>
      <c r="E212" s="34"/>
      <c r="F212" s="34"/>
      <c r="G212" s="34"/>
      <c r="H212" s="34"/>
    </row>
    <row r="213" spans="1:8" x14ac:dyDescent="0.25">
      <c r="A213" s="98"/>
      <c r="B213" s="99"/>
      <c r="C213" s="99"/>
      <c r="D213" s="102"/>
      <c r="E213" s="34"/>
      <c r="F213" s="34"/>
      <c r="G213" s="34"/>
      <c r="H213" s="34"/>
    </row>
    <row r="214" spans="1:8" x14ac:dyDescent="0.25">
      <c r="A214" s="98" t="s">
        <v>67</v>
      </c>
      <c r="B214" s="99" t="s">
        <v>78</v>
      </c>
      <c r="C214" s="99">
        <v>376</v>
      </c>
      <c r="D214" s="102">
        <v>476</v>
      </c>
      <c r="E214" s="34"/>
      <c r="F214" s="34"/>
      <c r="G214" s="34"/>
      <c r="H214" s="34"/>
    </row>
    <row r="215" spans="1:8" ht="13" thickBot="1" x14ac:dyDescent="0.3">
      <c r="A215" s="47" t="s">
        <v>68</v>
      </c>
      <c r="B215" s="48" t="s">
        <v>78</v>
      </c>
      <c r="C215" s="69">
        <v>2.5499999999999998</v>
      </c>
      <c r="D215" s="70">
        <v>1.65</v>
      </c>
      <c r="E215" s="34"/>
      <c r="F215" s="34"/>
      <c r="G215" s="34"/>
      <c r="H215" s="34"/>
    </row>
    <row r="216" spans="1:8" ht="13" thickTop="1" x14ac:dyDescent="0.25"/>
  </sheetData>
  <mergeCells count="2">
    <mergeCell ref="A92:A98"/>
    <mergeCell ref="A10:D10"/>
  </mergeCells>
  <pageMargins left="0.7" right="0.7" top="0.75" bottom="0.75" header="0.3" footer="0.3"/>
  <pageSetup scale="58" orientation="landscape" r:id="rId1"/>
  <rowBreaks count="3" manualBreakCount="3">
    <brk id="52" max="16383" man="1"/>
    <brk id="101" max="16383" man="1"/>
    <brk id="1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C623-B5F9-40FE-853F-CE900B4FC56F}">
  <dimension ref="A6:D40"/>
  <sheetViews>
    <sheetView showGridLines="0" view="pageBreakPreview" topLeftCell="A26" zoomScale="60" zoomScaleNormal="85" workbookViewId="0">
      <selection activeCell="E57" sqref="E57"/>
    </sheetView>
  </sheetViews>
  <sheetFormatPr defaultRowHeight="14.5" x14ac:dyDescent="0.35"/>
  <cols>
    <col min="1" max="1" width="28.6328125" customWidth="1"/>
    <col min="2" max="2" width="72.54296875" customWidth="1"/>
    <col min="3" max="3" width="28.08984375" customWidth="1"/>
    <col min="4" max="4" width="30.1796875" customWidth="1"/>
  </cols>
  <sheetData>
    <row r="6" spans="1:4" ht="23" x14ac:dyDescent="0.5">
      <c r="A6" s="31" t="s">
        <v>87</v>
      </c>
    </row>
    <row r="8" spans="1:4" ht="15" thickBot="1" x14ac:dyDescent="0.4"/>
    <row r="9" spans="1:4" ht="15" customHeight="1" thickTop="1" x14ac:dyDescent="0.35">
      <c r="A9" s="122" t="s">
        <v>1</v>
      </c>
      <c r="B9" s="120" t="s">
        <v>9</v>
      </c>
      <c r="C9" s="120" t="s">
        <v>10</v>
      </c>
      <c r="D9" s="121"/>
    </row>
    <row r="10" spans="1:4" ht="36.5" customHeight="1" thickBot="1" x14ac:dyDescent="0.4">
      <c r="A10" s="123"/>
      <c r="B10" s="124"/>
      <c r="C10" s="84">
        <v>2022</v>
      </c>
      <c r="D10" s="85">
        <v>2023</v>
      </c>
    </row>
    <row r="11" spans="1:4" ht="15" thickTop="1" x14ac:dyDescent="0.35">
      <c r="A11" s="125" t="s">
        <v>11</v>
      </c>
      <c r="B11" s="13" t="s">
        <v>12</v>
      </c>
      <c r="C11" s="23">
        <v>0</v>
      </c>
      <c r="D11" s="24">
        <v>0</v>
      </c>
    </row>
    <row r="12" spans="1:4" x14ac:dyDescent="0.35">
      <c r="A12" s="119"/>
      <c r="B12" s="14" t="s">
        <v>13</v>
      </c>
      <c r="C12" s="15">
        <v>38.95026</v>
      </c>
      <c r="D12" s="25">
        <v>39.010000000000005</v>
      </c>
    </row>
    <row r="13" spans="1:4" x14ac:dyDescent="0.35">
      <c r="A13" s="119"/>
      <c r="B13" s="14" t="s">
        <v>14</v>
      </c>
      <c r="C13" s="15">
        <v>80.528251000000012</v>
      </c>
      <c r="D13" s="25">
        <v>73.920000000000016</v>
      </c>
    </row>
    <row r="14" spans="1:4" x14ac:dyDescent="0.35">
      <c r="A14" s="119"/>
      <c r="B14" s="14" t="s">
        <v>15</v>
      </c>
      <c r="C14" s="15">
        <v>286.77479999999997</v>
      </c>
      <c r="D14" s="25">
        <v>226.83500000000004</v>
      </c>
    </row>
    <row r="15" spans="1:4" x14ac:dyDescent="0.35">
      <c r="A15" s="86"/>
      <c r="B15" s="87" t="s">
        <v>16</v>
      </c>
      <c r="C15" s="88">
        <v>406.253311</v>
      </c>
      <c r="D15" s="89">
        <v>339.76500000000004</v>
      </c>
    </row>
    <row r="16" spans="1:4" ht="28" x14ac:dyDescent="0.35">
      <c r="A16" s="119" t="s">
        <v>17</v>
      </c>
      <c r="B16" s="16" t="s">
        <v>18</v>
      </c>
      <c r="C16" s="17">
        <v>5152.2726417105414</v>
      </c>
      <c r="D16" s="26">
        <v>5581.0416302844624</v>
      </c>
    </row>
    <row r="17" spans="1:4" ht="28" x14ac:dyDescent="0.35">
      <c r="A17" s="119"/>
      <c r="B17" s="16" t="s">
        <v>19</v>
      </c>
      <c r="C17" s="17">
        <v>5152.2726417105414</v>
      </c>
      <c r="D17" s="26">
        <v>5413.7026120744622</v>
      </c>
    </row>
    <row r="18" spans="1:4" x14ac:dyDescent="0.35">
      <c r="A18" s="86"/>
      <c r="B18" s="87" t="s">
        <v>20</v>
      </c>
      <c r="C18" s="88">
        <v>5152.2726417105414</v>
      </c>
      <c r="D18" s="89">
        <v>5581.0416302844624</v>
      </c>
    </row>
    <row r="19" spans="1:4" x14ac:dyDescent="0.35">
      <c r="A19" s="86"/>
      <c r="B19" s="87" t="s">
        <v>21</v>
      </c>
      <c r="C19" s="88">
        <v>5152.2726417105414</v>
      </c>
      <c r="D19" s="89">
        <v>5413.7026120744622</v>
      </c>
    </row>
    <row r="20" spans="1:4" x14ac:dyDescent="0.35">
      <c r="A20" s="73"/>
      <c r="B20" s="74" t="s">
        <v>22</v>
      </c>
      <c r="C20" s="75">
        <v>5558.5259527105418</v>
      </c>
      <c r="D20" s="76">
        <v>5920.8066302844627</v>
      </c>
    </row>
    <row r="21" spans="1:4" x14ac:dyDescent="0.35">
      <c r="A21" s="73"/>
      <c r="B21" s="74" t="s">
        <v>23</v>
      </c>
      <c r="C21" s="75">
        <v>5558.5259527105418</v>
      </c>
      <c r="D21" s="76">
        <v>5753.4676120744625</v>
      </c>
    </row>
    <row r="22" spans="1:4" x14ac:dyDescent="0.35">
      <c r="A22" s="119" t="s">
        <v>24</v>
      </c>
      <c r="B22" s="14" t="s">
        <v>25</v>
      </c>
      <c r="C22" s="17">
        <v>48225.431934024353</v>
      </c>
      <c r="D22" s="26">
        <v>95846.79593405858</v>
      </c>
    </row>
    <row r="23" spans="1:4" x14ac:dyDescent="0.35">
      <c r="A23" s="119"/>
      <c r="B23" s="18" t="s">
        <v>26</v>
      </c>
      <c r="C23" s="17">
        <v>1891.5544862843603</v>
      </c>
      <c r="D23" s="26">
        <v>367216.18460230122</v>
      </c>
    </row>
    <row r="24" spans="1:4" x14ac:dyDescent="0.35">
      <c r="A24" s="119"/>
      <c r="B24" s="19" t="s">
        <v>27</v>
      </c>
      <c r="C24" s="15">
        <v>719.20109753704651</v>
      </c>
      <c r="D24" s="25">
        <v>769.14200613243008</v>
      </c>
    </row>
    <row r="25" spans="1:4" x14ac:dyDescent="0.35">
      <c r="A25" s="119"/>
      <c r="B25" s="19" t="s">
        <v>28</v>
      </c>
      <c r="C25" s="20">
        <v>1052.0260869938968</v>
      </c>
      <c r="D25" s="27">
        <v>794.77400000000011</v>
      </c>
    </row>
    <row r="26" spans="1:4" x14ac:dyDescent="0.35">
      <c r="A26" s="119"/>
      <c r="B26" s="14" t="s">
        <v>29</v>
      </c>
      <c r="C26" s="15">
        <v>40.184256386166005</v>
      </c>
      <c r="D26" s="25">
        <v>41.251444941422598</v>
      </c>
    </row>
    <row r="27" spans="1:4" x14ac:dyDescent="0.35">
      <c r="A27" s="119"/>
      <c r="B27" s="18" t="s">
        <v>30</v>
      </c>
      <c r="C27" s="15">
        <v>747.53568099999995</v>
      </c>
      <c r="D27" s="25">
        <v>2601.0906187999999</v>
      </c>
    </row>
    <row r="28" spans="1:4" x14ac:dyDescent="0.35">
      <c r="A28" s="119"/>
      <c r="B28" s="18" t="s">
        <v>31</v>
      </c>
      <c r="C28" s="15">
        <v>786.8</v>
      </c>
      <c r="D28" s="25">
        <v>1262.8</v>
      </c>
    </row>
    <row r="29" spans="1:4" x14ac:dyDescent="0.35">
      <c r="A29" s="119"/>
      <c r="B29" s="18" t="s">
        <v>32</v>
      </c>
      <c r="C29" s="15">
        <v>8919.6177576313567</v>
      </c>
      <c r="D29" s="25">
        <v>10637.9</v>
      </c>
    </row>
    <row r="30" spans="1:4" x14ac:dyDescent="0.35">
      <c r="A30" s="119"/>
      <c r="B30" s="18" t="s">
        <v>33</v>
      </c>
      <c r="C30" s="20">
        <v>1052.0260869938968</v>
      </c>
      <c r="D30" s="27">
        <v>794.77400000000011</v>
      </c>
    </row>
    <row r="31" spans="1:4" x14ac:dyDescent="0.35">
      <c r="A31" s="119"/>
      <c r="B31" s="21" t="s">
        <v>34</v>
      </c>
      <c r="C31" s="22">
        <v>0</v>
      </c>
      <c r="D31" s="28">
        <v>0</v>
      </c>
    </row>
    <row r="32" spans="1:4" x14ac:dyDescent="0.35">
      <c r="A32" s="119"/>
      <c r="B32" s="14" t="s">
        <v>35</v>
      </c>
      <c r="C32" s="15">
        <v>16164.473587919998</v>
      </c>
      <c r="D32" s="25">
        <v>12394.568450000001</v>
      </c>
    </row>
    <row r="33" spans="1:4" x14ac:dyDescent="0.35">
      <c r="A33" s="119"/>
      <c r="B33" s="14" t="s">
        <v>36</v>
      </c>
      <c r="C33" s="15">
        <v>1370.9789249999999</v>
      </c>
      <c r="D33" s="25">
        <v>623.06062499999996</v>
      </c>
    </row>
    <row r="34" spans="1:4" x14ac:dyDescent="0.35">
      <c r="A34" s="119"/>
      <c r="B34" s="21" t="s">
        <v>37</v>
      </c>
      <c r="C34" s="22">
        <v>0</v>
      </c>
      <c r="D34" s="28">
        <v>0</v>
      </c>
    </row>
    <row r="35" spans="1:4" x14ac:dyDescent="0.35">
      <c r="A35" s="119"/>
      <c r="B35" s="21" t="s">
        <v>38</v>
      </c>
      <c r="C35" s="22">
        <v>0</v>
      </c>
      <c r="D35" s="28">
        <v>0</v>
      </c>
    </row>
    <row r="36" spans="1:4" x14ac:dyDescent="0.35">
      <c r="A36" s="119"/>
      <c r="B36" s="21" t="s">
        <v>39</v>
      </c>
      <c r="C36" s="22">
        <v>0</v>
      </c>
      <c r="D36" s="28">
        <v>0</v>
      </c>
    </row>
    <row r="37" spans="1:4" x14ac:dyDescent="0.35">
      <c r="A37" s="90"/>
      <c r="B37" s="87" t="s">
        <v>40</v>
      </c>
      <c r="C37" s="88">
        <v>80969.829899771066</v>
      </c>
      <c r="D37" s="89">
        <v>492982.34168123367</v>
      </c>
    </row>
    <row r="38" spans="1:4" x14ac:dyDescent="0.35">
      <c r="A38" s="77"/>
      <c r="B38" s="74" t="s">
        <v>41</v>
      </c>
      <c r="C38" s="78">
        <v>86528.355852481604</v>
      </c>
      <c r="D38" s="79">
        <v>498903.14831151813</v>
      </c>
    </row>
    <row r="39" spans="1:4" ht="15" thickBot="1" x14ac:dyDescent="0.4">
      <c r="A39" s="80"/>
      <c r="B39" s="81" t="s">
        <v>42</v>
      </c>
      <c r="C39" s="82">
        <v>86528.355852481604</v>
      </c>
      <c r="D39" s="83">
        <v>498735.80929330812</v>
      </c>
    </row>
    <row r="40" spans="1:4" ht="15" thickTop="1" x14ac:dyDescent="0.35"/>
  </sheetData>
  <mergeCells count="6">
    <mergeCell ref="A22:A36"/>
    <mergeCell ref="C9:D9"/>
    <mergeCell ref="A9:A10"/>
    <mergeCell ref="B9:B10"/>
    <mergeCell ref="A11:A14"/>
    <mergeCell ref="A16:A17"/>
  </mergeCells>
  <pageMargins left="0.7" right="0.7" top="0.75" bottom="0.75" header="0.3" footer="0.3"/>
  <pageSetup scale="68" orientation="landscape" r:id="rId1"/>
  <rowBreaks count="1" manualBreakCount="1">
    <brk id="39"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2D37-1200-4FF4-BACA-BF4BCDCA82E0}">
  <dimension ref="A6:H20"/>
  <sheetViews>
    <sheetView showGridLines="0" view="pageBreakPreview" zoomScale="60" zoomScaleNormal="100" workbookViewId="0">
      <selection activeCell="A6" sqref="A6"/>
    </sheetView>
  </sheetViews>
  <sheetFormatPr defaultRowHeight="14.5" x14ac:dyDescent="0.35"/>
  <cols>
    <col min="1" max="1" width="72.6328125" customWidth="1"/>
    <col min="2" max="2" width="18.36328125" customWidth="1"/>
  </cols>
  <sheetData>
    <row r="6" spans="1:8" ht="23" x14ac:dyDescent="0.5">
      <c r="A6" s="31" t="s">
        <v>86</v>
      </c>
      <c r="B6" s="32"/>
      <c r="C6" s="32"/>
      <c r="D6" s="32"/>
      <c r="E6" s="32"/>
      <c r="F6" s="32"/>
      <c r="G6" s="32"/>
      <c r="H6" s="32"/>
    </row>
    <row r="7" spans="1:8" x14ac:dyDescent="0.35">
      <c r="A7" s="32"/>
      <c r="B7" s="32"/>
      <c r="C7" s="32"/>
      <c r="D7" s="32"/>
      <c r="E7" s="32"/>
      <c r="F7" s="32"/>
      <c r="G7" s="32"/>
      <c r="H7" s="32"/>
    </row>
    <row r="8" spans="1:8" ht="15" thickBot="1" x14ac:dyDescent="0.4">
      <c r="A8" s="32"/>
      <c r="B8" s="32"/>
      <c r="C8" s="32"/>
      <c r="D8" s="32"/>
      <c r="E8" s="32"/>
      <c r="F8" s="32"/>
      <c r="G8" s="32"/>
      <c r="H8" s="32"/>
    </row>
    <row r="9" spans="1:8" ht="15.5" thickTop="1" thickBot="1" x14ac:dyDescent="0.4">
      <c r="A9" s="91" t="s">
        <v>0</v>
      </c>
      <c r="B9" s="92" t="s">
        <v>1</v>
      </c>
      <c r="C9" s="92">
        <v>2022</v>
      </c>
      <c r="D9" s="93">
        <v>2023</v>
      </c>
      <c r="E9" s="32"/>
      <c r="F9" s="32"/>
      <c r="G9" s="32"/>
      <c r="H9" s="32"/>
    </row>
    <row r="10" spans="1:8" ht="15" thickTop="1" x14ac:dyDescent="0.35">
      <c r="A10" s="5" t="s">
        <v>6</v>
      </c>
      <c r="B10" s="6" t="s">
        <v>3</v>
      </c>
      <c r="C10" s="7">
        <v>8</v>
      </c>
      <c r="D10" s="8">
        <v>11</v>
      </c>
      <c r="E10" s="32"/>
      <c r="F10" s="32"/>
      <c r="G10" s="32"/>
      <c r="H10" s="32"/>
    </row>
    <row r="11" spans="1:8" x14ac:dyDescent="0.35">
      <c r="A11" s="9" t="s">
        <v>7</v>
      </c>
      <c r="B11" s="10" t="s">
        <v>3</v>
      </c>
      <c r="C11" s="11">
        <v>8</v>
      </c>
      <c r="D11" s="12">
        <v>1</v>
      </c>
      <c r="E11" s="32"/>
      <c r="F11" s="32"/>
      <c r="G11" s="32"/>
      <c r="H11" s="32"/>
    </row>
    <row r="12" spans="1:8" ht="15" thickBot="1" x14ac:dyDescent="0.4">
      <c r="A12" s="1" t="s">
        <v>8</v>
      </c>
      <c r="B12" s="2" t="s">
        <v>3</v>
      </c>
      <c r="C12" s="3">
        <v>1</v>
      </c>
      <c r="D12" s="4">
        <v>1</v>
      </c>
      <c r="E12" s="32"/>
      <c r="F12" s="32"/>
      <c r="G12" s="32"/>
      <c r="H12" s="32"/>
    </row>
    <row r="13" spans="1:8" ht="15" thickTop="1" x14ac:dyDescent="0.35">
      <c r="A13" s="32"/>
      <c r="B13" s="32"/>
      <c r="C13" s="32"/>
      <c r="D13" s="32"/>
      <c r="E13" s="32"/>
      <c r="F13" s="32"/>
      <c r="G13" s="32"/>
      <c r="H13" s="32"/>
    </row>
    <row r="14" spans="1:8" x14ac:dyDescent="0.35">
      <c r="A14" s="32"/>
      <c r="B14" s="32"/>
      <c r="C14" s="32"/>
      <c r="D14" s="32"/>
      <c r="E14" s="32"/>
      <c r="F14" s="32"/>
      <c r="G14" s="32"/>
      <c r="H14" s="32"/>
    </row>
    <row r="15" spans="1:8" x14ac:dyDescent="0.35">
      <c r="A15" s="32"/>
      <c r="B15" s="32"/>
      <c r="C15" s="32"/>
      <c r="D15" s="32"/>
      <c r="E15" s="32"/>
      <c r="F15" s="32"/>
      <c r="G15" s="32"/>
      <c r="H15" s="32"/>
    </row>
    <row r="16" spans="1:8" x14ac:dyDescent="0.35">
      <c r="A16" s="32"/>
      <c r="B16" s="32"/>
      <c r="C16" s="32"/>
      <c r="D16" s="32"/>
      <c r="E16" s="32"/>
      <c r="F16" s="32"/>
      <c r="G16" s="32"/>
      <c r="H16" s="32"/>
    </row>
    <row r="17" spans="1:8" x14ac:dyDescent="0.35">
      <c r="A17" s="32"/>
      <c r="B17" s="32"/>
      <c r="C17" s="32"/>
      <c r="D17" s="32"/>
      <c r="E17" s="32"/>
      <c r="F17" s="32"/>
      <c r="G17" s="32"/>
      <c r="H17" s="32"/>
    </row>
    <row r="18" spans="1:8" x14ac:dyDescent="0.35">
      <c r="A18" s="32"/>
      <c r="B18" s="32"/>
      <c r="C18" s="32"/>
      <c r="D18" s="32"/>
      <c r="E18" s="32"/>
      <c r="F18" s="32"/>
      <c r="G18" s="32"/>
      <c r="H18" s="32"/>
    </row>
    <row r="19" spans="1:8" x14ac:dyDescent="0.35">
      <c r="A19" s="32"/>
      <c r="B19" s="32"/>
      <c r="C19" s="32"/>
      <c r="D19" s="32"/>
      <c r="E19" s="32"/>
      <c r="F19" s="32"/>
      <c r="G19" s="32"/>
      <c r="H19" s="32"/>
    </row>
    <row r="20" spans="1:8" x14ac:dyDescent="0.35">
      <c r="A20" s="32"/>
      <c r="B20" s="32"/>
      <c r="C20" s="32"/>
      <c r="D20" s="32"/>
      <c r="E20" s="32"/>
      <c r="F20" s="32"/>
      <c r="G20" s="32"/>
      <c r="H20" s="32"/>
    </row>
  </sheetData>
  <pageMargins left="0.7" right="0.7" top="0.75" bottom="0.75" header="0.3" footer="0.3"/>
  <pageSetup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9982-D44D-48E3-8436-08063A218095}">
  <dimension ref="A6:D17"/>
  <sheetViews>
    <sheetView showGridLines="0" tabSelected="1" view="pageBreakPreview" zoomScale="60" zoomScaleNormal="100" workbookViewId="0">
      <selection activeCell="A27" sqref="A27"/>
    </sheetView>
  </sheetViews>
  <sheetFormatPr defaultRowHeight="14.5" x14ac:dyDescent="0.35"/>
  <cols>
    <col min="1" max="1" width="93.08984375" customWidth="1"/>
    <col min="2" max="2" width="20.81640625" customWidth="1"/>
    <col min="3" max="3" width="14.08984375" customWidth="1"/>
    <col min="4" max="4" width="12.54296875" customWidth="1"/>
  </cols>
  <sheetData>
    <row r="6" spans="1:4" ht="23" x14ac:dyDescent="0.5">
      <c r="A6" s="31" t="s">
        <v>88</v>
      </c>
    </row>
    <row r="8" spans="1:4" ht="15" thickBot="1" x14ac:dyDescent="0.4"/>
    <row r="9" spans="1:4" ht="15.5" thickTop="1" thickBot="1" x14ac:dyDescent="0.4">
      <c r="A9" s="91" t="s">
        <v>0</v>
      </c>
      <c r="B9" s="92" t="s">
        <v>1</v>
      </c>
      <c r="C9" s="92">
        <v>2022</v>
      </c>
      <c r="D9" s="93">
        <v>2023</v>
      </c>
    </row>
    <row r="10" spans="1:4" ht="15" thickTop="1" x14ac:dyDescent="0.35">
      <c r="A10" s="5" t="s">
        <v>69</v>
      </c>
      <c r="B10" s="6" t="s">
        <v>3</v>
      </c>
      <c r="C10" s="7" t="s">
        <v>79</v>
      </c>
      <c r="D10" s="8">
        <v>0</v>
      </c>
    </row>
    <row r="11" spans="1:4" x14ac:dyDescent="0.35">
      <c r="A11" s="9" t="s">
        <v>70</v>
      </c>
      <c r="B11" s="10" t="s">
        <v>3</v>
      </c>
      <c r="C11" s="11" t="s">
        <v>79</v>
      </c>
      <c r="D11" s="12">
        <v>0</v>
      </c>
    </row>
    <row r="12" spans="1:4" x14ac:dyDescent="0.35">
      <c r="A12" s="9" t="s">
        <v>2</v>
      </c>
      <c r="B12" s="10" t="s">
        <v>3</v>
      </c>
      <c r="C12" s="11">
        <v>11</v>
      </c>
      <c r="D12" s="12">
        <v>26</v>
      </c>
    </row>
    <row r="13" spans="1:4" x14ac:dyDescent="0.35">
      <c r="A13" s="9" t="s">
        <v>71</v>
      </c>
      <c r="B13" s="10" t="s">
        <v>3</v>
      </c>
      <c r="C13" s="11">
        <v>8</v>
      </c>
      <c r="D13" s="12">
        <v>8</v>
      </c>
    </row>
    <row r="14" spans="1:4" x14ac:dyDescent="0.35">
      <c r="A14" s="9" t="s">
        <v>4</v>
      </c>
      <c r="B14" s="10" t="s">
        <v>3</v>
      </c>
      <c r="C14" s="29">
        <v>0.92</v>
      </c>
      <c r="D14" s="30">
        <v>0.92</v>
      </c>
    </row>
    <row r="15" spans="1:4" x14ac:dyDescent="0.35">
      <c r="A15" s="9" t="s">
        <v>72</v>
      </c>
      <c r="B15" s="10" t="s">
        <v>3</v>
      </c>
      <c r="C15" s="11" t="s">
        <v>79</v>
      </c>
      <c r="D15" s="30">
        <v>1</v>
      </c>
    </row>
    <row r="16" spans="1:4" ht="15" thickBot="1" x14ac:dyDescent="0.4">
      <c r="A16" s="1" t="s">
        <v>5</v>
      </c>
      <c r="B16" s="2" t="s">
        <v>3</v>
      </c>
      <c r="C16" s="3">
        <v>0.36120000000000002</v>
      </c>
      <c r="D16" s="4">
        <v>0.57999999999999996</v>
      </c>
    </row>
    <row r="17" ht="15" thickTop="1" x14ac:dyDescent="0.35"/>
  </sheetData>
  <pageMargins left="0.7" right="0.7" top="0.75" bottom="0.75" header="0.3" footer="0.3"/>
  <pageSetup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447dba-8601-4427-a8bf-daf54c8145aa" xsi:nil="true"/>
    <lcf76f155ced4ddcb4097134ff3c332f xmlns="cd4cbdff-2021-4df4-9480-7d3198c6ec46">
      <Terms xmlns="http://schemas.microsoft.com/office/infopath/2007/PartnerControls"/>
    </lcf76f155ced4ddcb4097134ff3c332f>
    <Source xmlns="cd4cbdff-2021-4df4-9480-7d3198c6ec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AA4879E57CB3439045BFA97EE63921" ma:contentTypeVersion="15" ma:contentTypeDescription="Create a new document." ma:contentTypeScope="" ma:versionID="99ef1831d9b245803ccc8982d5750494">
  <xsd:schema xmlns:xsd="http://www.w3.org/2001/XMLSchema" xmlns:xs="http://www.w3.org/2001/XMLSchema" xmlns:p="http://schemas.microsoft.com/office/2006/metadata/properties" xmlns:ns2="cd4cbdff-2021-4df4-9480-7d3198c6ec46" xmlns:ns3="45447dba-8601-4427-a8bf-daf54c8145aa" targetNamespace="http://schemas.microsoft.com/office/2006/metadata/properties" ma:root="true" ma:fieldsID="d9bfec5884bfdf199eadae30e3a4e53f" ns2:_="" ns3:_="">
    <xsd:import namespace="cd4cbdff-2021-4df4-9480-7d3198c6ec46"/>
    <xsd:import namespace="45447dba-8601-4427-a8bf-daf54c8145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cbdff-2021-4df4-9480-7d3198c6e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fad7815-e70a-4748-8a0b-26682e095d5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ource" ma:index="22" nillable="true" ma:displayName="Source" ma:format="Dropdown" ma:internalName="Sourc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447dba-8601-4427-a8bf-daf54c8145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ec8b3d3-ef1d-4650-946b-1346943f3c88}" ma:internalName="TaxCatchAll" ma:showField="CatchAllData" ma:web="45447dba-8601-4427-a8bf-daf54c8145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C5A74-98A4-46D1-B51E-9BEDF40CC936}">
  <ds:schemaRefs>
    <ds:schemaRef ds:uri="http://schemas.microsoft.com/office/2006/metadata/properties"/>
    <ds:schemaRef ds:uri="http://schemas.microsoft.com/office/infopath/2007/PartnerControls"/>
    <ds:schemaRef ds:uri="610ddac0-6fc5-49df-af7f-96d2df4d882b"/>
    <ds:schemaRef ds:uri="683dab01-2686-447c-97ec-bc67fb6c46c6"/>
  </ds:schemaRefs>
</ds:datastoreItem>
</file>

<file path=customXml/itemProps2.xml><?xml version="1.0" encoding="utf-8"?>
<ds:datastoreItem xmlns:ds="http://schemas.openxmlformats.org/officeDocument/2006/customXml" ds:itemID="{37A44557-8DDA-45D5-8591-726A0AF8F49E}"/>
</file>

<file path=customXml/itemProps3.xml><?xml version="1.0" encoding="utf-8"?>
<ds:datastoreItem xmlns:ds="http://schemas.openxmlformats.org/officeDocument/2006/customXml" ds:itemID="{6D41F9FD-4C65-4E49-A250-39B93045D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Social</vt:lpstr>
      <vt:lpstr>Carbon Footprint</vt:lpstr>
      <vt:lpstr>Sustainable Procurement</vt:lpstr>
      <vt:lpstr>Ethics &amp; Cybersecurity</vt:lpstr>
    </vt:vector>
  </TitlesOfParts>
  <Company>Eutelsat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Matthews James</dc:creator>
  <cp:lastModifiedBy>Le Hetet Astrid</cp:lastModifiedBy>
  <cp:lastPrinted>2024-07-22T13:43:26Z</cp:lastPrinted>
  <dcterms:created xsi:type="dcterms:W3CDTF">2024-07-05T08:35:51Z</dcterms:created>
  <dcterms:modified xsi:type="dcterms:W3CDTF">2024-07-22T13:43:48Z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0x0101009ACC767485322746BA6008A4D5025F0A</vt:lpwstr>
  </property>
  <property fmtid="{D5CDD505-2E9C-101B-9397-08002B2CF9AE}" pid="3" name="MediaServiceImageTags">
    <vt:lpwstr/>
  </property>
</Properties>
</file>