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telsatgroup.sharepoint.com/sites/GroupWebsiteProject/Shared Documents/General External/5-Go live preparation/Brochures-Documents/3 Group/ESG/"/>
    </mc:Choice>
  </mc:AlternateContent>
  <xr:revisionPtr revIDLastSave="25" documentId="8_{BB97B780-4BB3-4190-8190-DB5FB7ABE77E}" xr6:coauthVersionLast="47" xr6:coauthVersionMax="47" xr10:uidLastSave="{EFE74398-CB14-48C2-9ADC-AF2F09D454CD}"/>
  <bookViews>
    <workbookView xWindow="15084" yWindow="-17388" windowWidth="30936" windowHeight="16776" xr2:uid="{3825A2EA-469A-458B-9175-4E1C55D81BD8}"/>
  </bookViews>
  <sheets>
    <sheet name="Carbon Footprint 2025" sheetId="1" r:id="rId1"/>
  </sheets>
  <externalReferences>
    <externalReference r:id="rId2"/>
  </externalReferences>
  <definedNames>
    <definedName name="_xlnm.Print_Area" localSheetId="0">'Carbon Footprint 2025'!$A$1:$F$42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D28" i="1" l="1"/>
  <c r="E37" i="1"/>
  <c r="C35" i="1"/>
  <c r="D32" i="1"/>
  <c r="E29" i="1"/>
  <c r="E13" i="1"/>
  <c r="D13" i="1"/>
  <c r="C26" i="1"/>
  <c r="E15" i="1"/>
  <c r="E36" i="1"/>
  <c r="C34" i="1"/>
  <c r="D31" i="1"/>
  <c r="E28" i="1"/>
  <c r="D23" i="1"/>
  <c r="C18" i="1"/>
  <c r="C20" i="1" s="1"/>
  <c r="D15" i="1"/>
  <c r="D36" i="1"/>
  <c r="C14" i="1"/>
  <c r="D29" i="1"/>
  <c r="E23" i="1"/>
  <c r="C13" i="1"/>
  <c r="E12" i="1"/>
  <c r="E32" i="1"/>
  <c r="C29" i="1"/>
  <c r="D37" i="1"/>
  <c r="E26" i="1"/>
  <c r="D35" i="1"/>
  <c r="C30" i="1"/>
  <c r="D27" i="1"/>
  <c r="E24" i="1"/>
  <c r="C37" i="1"/>
  <c r="D34" i="1"/>
  <c r="E31" i="1"/>
  <c r="D26" i="1"/>
  <c r="C27" i="1"/>
  <c r="D24" i="1"/>
  <c r="C25" i="1"/>
  <c r="D18" i="1"/>
  <c r="D20" i="1" s="1"/>
  <c r="E25" i="1"/>
  <c r="E33" i="1"/>
  <c r="C31" i="1"/>
  <c r="C23" i="1"/>
  <c r="E17" i="1"/>
  <c r="E19" i="1" s="1"/>
  <c r="C15" i="1"/>
  <c r="D12" i="1"/>
  <c r="E34" i="1"/>
  <c r="C32" i="1"/>
  <c r="C24" i="1"/>
  <c r="E18" i="1"/>
  <c r="E20" i="1" s="1"/>
  <c r="C36" i="1"/>
  <c r="D33" i="1"/>
  <c r="E30" i="1"/>
  <c r="C28" i="1"/>
  <c r="D25" i="1"/>
  <c r="D17" i="1"/>
  <c r="D19" i="1" s="1"/>
  <c r="E14" i="1"/>
  <c r="C12" i="1"/>
  <c r="E35" i="1"/>
  <c r="C33" i="1"/>
  <c r="D30" i="1"/>
  <c r="E27" i="1"/>
  <c r="C17" i="1"/>
  <c r="C19" i="1" s="1"/>
  <c r="D14" i="1"/>
  <c r="E16" i="1" l="1"/>
  <c r="E21" i="1" s="1"/>
  <c r="C16" i="1"/>
  <c r="C21" i="1" s="1"/>
  <c r="D16" i="1"/>
  <c r="D22" i="1" s="1"/>
  <c r="C38" i="1"/>
  <c r="C50" i="1" s="1"/>
  <c r="D38" i="1"/>
  <c r="D50" i="1" s="1"/>
  <c r="E38" i="1"/>
  <c r="E50" i="1" s="1"/>
  <c r="C22" i="1" l="1"/>
  <c r="F47" i="1" s="1"/>
  <c r="E22" i="1"/>
  <c r="E40" i="1" s="1"/>
  <c r="D21" i="1"/>
  <c r="D39" i="1" s="1"/>
  <c r="D40" i="1"/>
  <c r="C39" i="1"/>
  <c r="E39" i="1"/>
  <c r="C40" i="1" l="1"/>
  <c r="E47" i="1"/>
  <c r="D47" i="1"/>
</calcChain>
</file>

<file path=xl/sharedStrings.xml><?xml version="1.0" encoding="utf-8"?>
<sst xmlns="http://schemas.openxmlformats.org/spreadsheetml/2006/main" count="124" uniqueCount="52">
  <si>
    <t>Scope</t>
  </si>
  <si>
    <t>KPIs</t>
  </si>
  <si>
    <t>CY2021</t>
  </si>
  <si>
    <t>CY2022</t>
  </si>
  <si>
    <t>CY2023</t>
  </si>
  <si>
    <t>FY25</t>
  </si>
  <si>
    <t xml:space="preserve"> Scope 1 </t>
  </si>
  <si>
    <t xml:space="preserve">TOTAL SCOPE 1 </t>
  </si>
  <si>
    <t>Scope 2</t>
  </si>
  <si>
    <t>Scope 3</t>
  </si>
  <si>
    <t>Franchises</t>
  </si>
  <si>
    <t xml:space="preserve">TOTAL SCOPE 3 </t>
  </si>
  <si>
    <t>Scope 1 &amp; 2 Carbon Reduction v CY21</t>
  </si>
  <si>
    <t>N/A</t>
  </si>
  <si>
    <t>Eutelsat Satellite Capacity (MBps)</t>
  </si>
  <si>
    <t>Scope 3 Carbon Intensity v 2021</t>
  </si>
  <si>
    <t>Eutelsat Only</t>
  </si>
  <si>
    <t>KPI's</t>
  </si>
  <si>
    <t>Carbon Impact (tCO2eq)</t>
  </si>
  <si>
    <t>Electricity, heat or stream generated on-site</t>
  </si>
  <si>
    <t>On-site fuel combusiton</t>
  </si>
  <si>
    <t>Company owned vehicule travel</t>
  </si>
  <si>
    <t>Fugitive emissions (ini. Regrigerant gases and AC)</t>
  </si>
  <si>
    <t>On-site consumption of purchased electricity, heat stream and cooling (Location-Based)</t>
  </si>
  <si>
    <t>On-site consumption of purchased electricity, heat stream and cooling (Market-Based)</t>
  </si>
  <si>
    <t>TOTAL SCOPE 2 (Location-Based)</t>
  </si>
  <si>
    <t>TOTAL SCOPE 2 (Market-Based)</t>
  </si>
  <si>
    <t>TOTAL SCOPE 1 &amp; 2 (Location-Based)</t>
  </si>
  <si>
    <t>TOTAL SCOPE 1 &amp; 2 (Market-Based)</t>
  </si>
  <si>
    <t>Purchased Goods &amp; Services</t>
  </si>
  <si>
    <t>Capital Goods</t>
  </si>
  <si>
    <t>Fuel &amp; Energy Related Activities</t>
  </si>
  <si>
    <t>Upstream Transportation &amp; Distribution</t>
  </si>
  <si>
    <t>Waste Generated in Operations</t>
  </si>
  <si>
    <t>Business Travel</t>
  </si>
  <si>
    <t>Employee Commuting</t>
  </si>
  <si>
    <t>Upstream Leased Assets</t>
  </si>
  <si>
    <t>Downstream Transportation &amp; Dsitribution</t>
  </si>
  <si>
    <t>Processing of sold Products</t>
  </si>
  <si>
    <t>Use of Sold Products</t>
  </si>
  <si>
    <t>End-of-life Treatment of Sold Products</t>
  </si>
  <si>
    <t>Downstream Leased Assets</t>
  </si>
  <si>
    <t>Investments</t>
  </si>
  <si>
    <t>TOTAL CARBON EMISSIONS EUTELSAT GROUP (Location-Based)</t>
  </si>
  <si>
    <t>TOTAL CARBON EMISSIONS EUTELSAT GROUP (Market-Based)</t>
  </si>
  <si>
    <t>OneWeb Only</t>
  </si>
  <si>
    <t>Waste Generated in Operations (As of 2023 - London HQ Only)</t>
  </si>
  <si>
    <t>Business Travel (Included in Eutelsat group as from 2023)</t>
  </si>
  <si>
    <t>Employee Commuting (Included in Eutelsat group as from 2023)</t>
  </si>
  <si>
    <t>Carbon Footprint (FY2025)</t>
  </si>
  <si>
    <t>Fugitive emissions (inc. refrigerant gases and AC)</t>
  </si>
  <si>
    <t>On-site consumption of purchased electricity, heat stream and cooling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</si>
</sst>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20"/>
      <color rgb="FF050D73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sz val="12"/>
      <color rgb="FF050D73"/>
      <name val="Arial"/>
      <family val="2"/>
    </font>
    <font>
      <sz val="12"/>
      <color rgb="FF050D7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BB0EF"/>
        <bgColor indexed="64"/>
      </patternFill>
    </fill>
    <fill>
      <patternFill patternType="solid">
        <fgColor rgb="FF050D73"/>
        <bgColor indexed="64"/>
      </patternFill>
    </fill>
    <fill>
      <patternFill patternType="solid">
        <fgColor rgb="FF007DBA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9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center" vertical="center" wrapText="1"/>
    </xf>
    <xf numFmtId="9" fontId="9" fillId="0" borderId="0" xfId="1" applyFont="1" applyAlignment="1" applyProtection="1">
      <alignment horizontal="right"/>
    </xf>
    <xf numFmtId="9" fontId="2" fillId="0" borderId="0" xfId="1" applyFont="1" applyAlignment="1" applyProtection="1">
      <alignment horizontal="center"/>
    </xf>
    <xf numFmtId="9" fontId="10" fillId="0" borderId="0" xfId="1" applyFont="1" applyAlignment="1" applyProtection="1">
      <alignment horizontal="right"/>
    </xf>
    <xf numFmtId="165" fontId="2" fillId="0" borderId="0" xfId="1" applyNumberFormat="1" applyFont="1" applyAlignment="1" applyProtection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" fontId="4" fillId="6" borderId="9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left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9" borderId="2" xfId="0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 wrapText="1"/>
    </xf>
    <xf numFmtId="0" fontId="17" fillId="8" borderId="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50D73"/>
      <color rgb="FF007DBA"/>
      <color rgb="FF007DB9"/>
      <color rgb="FF4BB0EF"/>
      <color rgb="FFFA5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</xdr:rowOff>
    </xdr:from>
    <xdr:to>
      <xdr:col>1</xdr:col>
      <xdr:colOff>3990969</xdr:colOff>
      <xdr:row>5</xdr:row>
      <xdr:rowOff>78158</xdr:rowOff>
    </xdr:to>
    <xdr:pic>
      <xdr:nvPicPr>
        <xdr:cNvPr id="4" name="Picture 3" descr="Eutelsat logo">
          <a:extLst>
            <a:ext uri="{FF2B5EF4-FFF2-40B4-BE49-F238E27FC236}">
              <a16:creationId xmlns:a16="http://schemas.microsoft.com/office/drawing/2014/main" id="{80CC9491-BF98-16BF-339C-63B8B93F4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58" t="31811" r="11520" b="32235"/>
        <a:stretch>
          <a:fillRect/>
        </a:stretch>
      </xdr:blipFill>
      <xdr:spPr>
        <a:xfrm>
          <a:off x="123825" y="1"/>
          <a:ext cx="5076825" cy="978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utelsatgroup.sharepoint.com/sites/DPEF2019-2020/Shared%20Documents/General/Environmental/Eutelsat%20Carbon%20Footprint/Carbon%20Footprint/Carbon%20Trajectory/20250728%20-%20Carbon%20Trajectory%202021-2030%20-%20Financial%20Year%20-%20Master.xlsx" TargetMode="External"/><Relationship Id="rId2" Type="http://schemas.microsoft.com/office/2019/04/relationships/externalLinkLongPath" Target="https://eutelsatgroup-my.sharepoint.com/sites/DPEF2019-2020/Shared%20Documents/General/Environmental/Eutelsat%20Carbon%20Footprint/Carbon%20Footprint/Carbon%20Trajectory/20250728%20-%20Carbon%20Trajectory%202021-2030%20-%20Financial%20Year%20-%20Master.xlsx?1089CE0D" TargetMode="External"/><Relationship Id="rId1" Type="http://schemas.openxmlformats.org/officeDocument/2006/relationships/externalLinkPath" Target="file:///\\1089CE0D\20250728%20-%20Carbon%20Trajectory%202021-2030%20-%20Financial%20Year%20-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aterfall for STIP"/>
      <sheetName val="FY Summary"/>
      <sheetName val="Summary"/>
      <sheetName val="Analysis"/>
      <sheetName val="GHG Eutelsat Group (MB)"/>
      <sheetName val="GHG Eutelsat Group (LB)"/>
      <sheetName val="Net-Zero Analysis"/>
      <sheetName val="Other Sites Non-Electricity"/>
      <sheetName val="Other sites Electricity "/>
      <sheetName val="Terminals - Carbon Impact"/>
      <sheetName val="Terminals - Transport &amp; Use"/>
      <sheetName val="Terminals - End of life"/>
      <sheetName val="Commuting"/>
      <sheetName val="IT Equipements"/>
      <sheetName val="Visitors"/>
      <sheetName val="Catering"/>
      <sheetName val="Electricity Carbon Factors"/>
      <sheetName val="Summary - Electrical &amp; Energy"/>
      <sheetName val="Electrical Evolution ILM"/>
      <sheetName val="Electrical evolution RMB"/>
      <sheetName val="Electrical Evolution Turin"/>
      <sheetName val="Electrical Evolution Cagliari"/>
      <sheetName val="Electrical Evolut Madeira"/>
      <sheetName val="Electrical Evolution Iztapalapa"/>
      <sheetName val="Electrical Evolution Hermosillo"/>
      <sheetName val="Electrical Evolution London HQ"/>
    </sheetNames>
    <sheetDataSet>
      <sheetData sheetId="0"/>
      <sheetData sheetId="1"/>
      <sheetData sheetId="2">
        <row r="58">
          <cell r="C58"/>
          <cell r="D58"/>
          <cell r="E58"/>
        </row>
        <row r="59">
          <cell r="C59">
            <v>67.797862859999995</v>
          </cell>
          <cell r="D59">
            <v>35.444736599999999</v>
          </cell>
          <cell r="E59">
            <v>33.942999999999998</v>
          </cell>
        </row>
        <row r="60">
          <cell r="C60">
            <v>70.964325344376959</v>
          </cell>
          <cell r="D60">
            <v>94.844566861690737</v>
          </cell>
          <cell r="E60">
            <v>98.718135872384948</v>
          </cell>
        </row>
        <row r="61">
          <cell r="C61">
            <v>369.56993999999997</v>
          </cell>
          <cell r="D61">
            <v>286.77479999999997</v>
          </cell>
          <cell r="E61">
            <v>226.83500000000004</v>
          </cell>
        </row>
        <row r="62">
          <cell r="C62">
            <v>508.33212820437694</v>
          </cell>
          <cell r="D62">
            <v>417.06410346169071</v>
          </cell>
          <cell r="E62">
            <v>359.49613587238497</v>
          </cell>
        </row>
        <row r="63">
          <cell r="C63">
            <v>5405.9052766363893</v>
          </cell>
          <cell r="D63">
            <v>5152.2726417105414</v>
          </cell>
          <cell r="E63">
            <v>5357.527338821933</v>
          </cell>
        </row>
        <row r="64">
          <cell r="C64">
            <v>5405.9052766363893</v>
          </cell>
          <cell r="D64">
            <v>5152.2726417105414</v>
          </cell>
          <cell r="E64">
            <v>5357.527338821933</v>
          </cell>
        </row>
        <row r="65">
          <cell r="C65">
            <v>5405.9052766363893</v>
          </cell>
          <cell r="D65">
            <v>5152.2726417105414</v>
          </cell>
          <cell r="E65">
            <v>5357.527338821933</v>
          </cell>
        </row>
        <row r="66">
          <cell r="C66">
            <v>5405.9052766363893</v>
          </cell>
          <cell r="D66">
            <v>5152.2726417105414</v>
          </cell>
          <cell r="E66">
            <v>5357.527338821933</v>
          </cell>
        </row>
        <row r="67">
          <cell r="C67">
            <v>5914.2374048407664</v>
          </cell>
          <cell r="D67">
            <v>5569.3367451722324</v>
          </cell>
          <cell r="E67">
            <v>5717.0234746943179</v>
          </cell>
        </row>
        <row r="68">
          <cell r="C68">
            <v>5914.2374048407664</v>
          </cell>
          <cell r="D68">
            <v>5569.3367451722324</v>
          </cell>
          <cell r="E68">
            <v>5717.0234746943179</v>
          </cell>
        </row>
        <row r="69">
          <cell r="C69">
            <v>17958.087945586562</v>
          </cell>
          <cell r="D69">
            <v>48224.856460104347</v>
          </cell>
          <cell r="E69">
            <v>4467.082674058578</v>
          </cell>
        </row>
        <row r="70">
          <cell r="C70">
            <v>46851.400762371319</v>
          </cell>
          <cell r="D70">
            <v>851.40076237131689</v>
          </cell>
          <cell r="E70">
            <v>184093.51250000001</v>
          </cell>
        </row>
        <row r="71">
          <cell r="C71">
            <v>739.24711699213117</v>
          </cell>
          <cell r="D71">
            <v>719.71340280020445</v>
          </cell>
          <cell r="E71">
            <v>747.22429708668551</v>
          </cell>
        </row>
        <row r="72">
          <cell r="C72">
            <v>2069.3376176967822</v>
          </cell>
          <cell r="D72">
            <v>2104.0521739877936</v>
          </cell>
          <cell r="E72">
            <v>745.38700000000006</v>
          </cell>
        </row>
        <row r="73">
          <cell r="C73">
            <v>46.319532844052745</v>
          </cell>
          <cell r="D73">
            <v>40.184256386166005</v>
          </cell>
          <cell r="E73">
            <v>37.6314449414226</v>
          </cell>
        </row>
        <row r="74">
          <cell r="C74">
            <v>333.82285344000002</v>
          </cell>
          <cell r="D74">
            <v>748.11115491999999</v>
          </cell>
          <cell r="E74">
            <v>2601.8806187999999</v>
          </cell>
        </row>
        <row r="75">
          <cell r="C75">
            <v>777</v>
          </cell>
          <cell r="D75">
            <v>786.8</v>
          </cell>
          <cell r="E75">
            <v>1262.8</v>
          </cell>
        </row>
        <row r="76">
          <cell r="C76">
            <v>10591.044295393411</v>
          </cell>
          <cell r="D76">
            <v>9637.9197315443998</v>
          </cell>
          <cell r="E76">
            <v>11449.838602301255</v>
          </cell>
        </row>
        <row r="77">
          <cell r="C77">
            <v>517.33440442419555</v>
          </cell>
          <cell r="D77">
            <v>526.0130434969484</v>
          </cell>
          <cell r="E77">
            <v>186.34675000000001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16160.679106319998</v>
          </cell>
          <cell r="D79">
            <v>16164.473587919998</v>
          </cell>
          <cell r="E79">
            <v>11606.13054</v>
          </cell>
        </row>
        <row r="80">
          <cell r="C80">
            <v>1480.8758759999998</v>
          </cell>
          <cell r="D80">
            <v>1480.8758759999998</v>
          </cell>
          <cell r="E80">
            <v>581.54999999999995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97525.149511068448</v>
          </cell>
          <cell r="D84">
            <v>81284.400449531182</v>
          </cell>
          <cell r="E84">
            <v>217779.38442718794</v>
          </cell>
        </row>
        <row r="85">
          <cell r="C85">
            <v>103439.38691590921</v>
          </cell>
          <cell r="D85">
            <v>86853.737194703412</v>
          </cell>
          <cell r="E85">
            <v>223496.40790188225</v>
          </cell>
        </row>
        <row r="86">
          <cell r="C86">
            <v>103439.38691590921</v>
          </cell>
          <cell r="D86">
            <v>86853.737194703412</v>
          </cell>
          <cell r="E86">
            <v>223496.40790188225</v>
          </cell>
        </row>
        <row r="94">
          <cell r="C94"/>
          <cell r="D94"/>
          <cell r="E94"/>
        </row>
        <row r="95">
          <cell r="C95">
            <v>11.72500594520548</v>
          </cell>
          <cell r="D95">
            <v>5.1799754385964913</v>
          </cell>
          <cell r="E95">
            <v>1.5561</v>
          </cell>
        </row>
        <row r="96">
          <cell r="C96">
            <v>0</v>
          </cell>
          <cell r="D96">
            <v>0</v>
          </cell>
          <cell r="E96">
            <v>0.3458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11.72500594520548</v>
          </cell>
          <cell r="D98">
            <v>5.1799754385964913</v>
          </cell>
          <cell r="E98">
            <v>1.9018999999999999</v>
          </cell>
        </row>
        <row r="99">
          <cell r="C99">
            <v>37.31351418315068</v>
          </cell>
          <cell r="D99">
            <v>108.20842552456141</v>
          </cell>
          <cell r="E99">
            <v>223.51429146252957</v>
          </cell>
        </row>
        <row r="100">
          <cell r="C100">
            <v>19.785286799817349</v>
          </cell>
          <cell r="D100">
            <v>34.341596124561406</v>
          </cell>
          <cell r="E100">
            <v>56.175273252529557</v>
          </cell>
        </row>
        <row r="101">
          <cell r="C101">
            <v>37.31351418315068</v>
          </cell>
          <cell r="D101">
            <v>108.20842552456141</v>
          </cell>
          <cell r="E101">
            <v>223.51429146252957</v>
          </cell>
        </row>
        <row r="102">
          <cell r="C102">
            <v>19.785286799817349</v>
          </cell>
          <cell r="D102">
            <v>34.341596124561406</v>
          </cell>
          <cell r="E102">
            <v>56.175273252529557</v>
          </cell>
        </row>
        <row r="103">
          <cell r="C103">
            <v>49.038520128356161</v>
          </cell>
          <cell r="D103">
            <v>113.38840096315789</v>
          </cell>
          <cell r="E103">
            <v>225.41619146252958</v>
          </cell>
        </row>
        <row r="104">
          <cell r="C104">
            <v>31.510292745022831</v>
          </cell>
          <cell r="D104">
            <v>39.521571563157899</v>
          </cell>
          <cell r="E104">
            <v>58.077173252529555</v>
          </cell>
        </row>
        <row r="105">
          <cell r="C105">
            <v>184479.33477811716</v>
          </cell>
          <cell r="D105">
            <v>75745.701167478255</v>
          </cell>
          <cell r="E105">
            <v>91378.923259999996</v>
          </cell>
        </row>
        <row r="106">
          <cell r="C106">
            <v>124912.58017788664</v>
          </cell>
          <cell r="D106">
            <v>98721.444467925292</v>
          </cell>
          <cell r="E106">
            <v>182244.37600000002</v>
          </cell>
        </row>
        <row r="107">
          <cell r="C107">
            <v>4.1576296712328755</v>
          </cell>
          <cell r="D107">
            <v>6.9432701754385961</v>
          </cell>
          <cell r="E107">
            <v>22.29390904574468</v>
          </cell>
        </row>
        <row r="108">
          <cell r="C108">
            <v>0</v>
          </cell>
          <cell r="D108">
            <v>32.089085647153219</v>
          </cell>
          <cell r="E108">
            <v>49.387</v>
          </cell>
        </row>
        <row r="109">
          <cell r="C109">
            <v>1.5520193556738282</v>
          </cell>
          <cell r="D109">
            <v>3.4717864328063244</v>
          </cell>
          <cell r="E109">
            <v>3.62</v>
          </cell>
        </row>
        <row r="110">
          <cell r="C110">
            <v>103.13506288029225</v>
          </cell>
          <cell r="D110">
            <v>346.4711306702859</v>
          </cell>
          <cell r="E110">
            <v>0</v>
          </cell>
        </row>
        <row r="111">
          <cell r="C111">
            <v>181.29999999999998</v>
          </cell>
          <cell r="D111">
            <v>350.7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66.357500000000002</v>
          </cell>
        </row>
        <row r="113">
          <cell r="C113">
            <v>0</v>
          </cell>
          <cell r="D113">
            <v>8.0222714117883047</v>
          </cell>
          <cell r="E113">
            <v>12.34675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254.63129999999995</v>
          </cell>
          <cell r="E115">
            <v>788.43790999999999</v>
          </cell>
        </row>
        <row r="116">
          <cell r="C116">
            <v>0</v>
          </cell>
          <cell r="D116">
            <v>13.40625</v>
          </cell>
          <cell r="E116">
            <v>41.510624999999997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309682.05966791097</v>
          </cell>
          <cell r="D120">
            <v>175482.88072974104</v>
          </cell>
          <cell r="E120">
            <v>274607.25295404572</v>
          </cell>
        </row>
        <row r="121">
          <cell r="C121">
            <v>309731.09818803932</v>
          </cell>
          <cell r="D121">
            <v>175596.2691307042</v>
          </cell>
          <cell r="E121">
            <v>274832.66914550826</v>
          </cell>
        </row>
        <row r="122">
          <cell r="C122">
            <v>309713.56996065599</v>
          </cell>
          <cell r="D122">
            <v>175522.40230130419</v>
          </cell>
          <cell r="E122">
            <v>274665.33012729825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42C0-9082-41D3-90F1-E0EFD7D4E3BE}">
  <sheetPr>
    <pageSetUpPr fitToPage="1"/>
  </sheetPr>
  <dimension ref="A8:O122"/>
  <sheetViews>
    <sheetView showGridLines="0" tabSelected="1" zoomScale="80" zoomScaleNormal="80" workbookViewId="0">
      <selection activeCell="B44" sqref="B44"/>
    </sheetView>
  </sheetViews>
  <sheetFormatPr defaultRowHeight="14.25" x14ac:dyDescent="0.45"/>
  <cols>
    <col min="1" max="1" width="17.265625" customWidth="1"/>
    <col min="2" max="2" width="85.3984375" customWidth="1"/>
    <col min="3" max="4" width="32.3984375" style="1" hidden="1" customWidth="1"/>
    <col min="5" max="6" width="24.3984375" style="1" customWidth="1"/>
    <col min="7" max="7" width="16.3984375" customWidth="1"/>
    <col min="8" max="8" width="13.3984375" customWidth="1"/>
    <col min="9" max="9" width="15.3984375" customWidth="1"/>
    <col min="10" max="10" width="16.3984375" customWidth="1"/>
    <col min="11" max="11" width="13.3984375" customWidth="1"/>
    <col min="12" max="13" width="14.265625" customWidth="1"/>
    <col min="14" max="14" width="11.73046875" customWidth="1"/>
  </cols>
  <sheetData>
    <row r="8" spans="1:7" s="5" customFormat="1" ht="25.5" x14ac:dyDescent="0.75">
      <c r="A8" s="52" t="s">
        <v>49</v>
      </c>
      <c r="B8" s="6"/>
      <c r="C8" s="7"/>
      <c r="D8" s="7"/>
      <c r="E8" s="7"/>
      <c r="F8" s="7"/>
    </row>
    <row r="9" spans="1:7" x14ac:dyDescent="0.45">
      <c r="A9" s="8"/>
      <c r="B9" s="8"/>
      <c r="C9" s="9"/>
      <c r="D9" s="9"/>
      <c r="E9" s="9"/>
      <c r="F9" s="9"/>
    </row>
    <row r="10" spans="1:7" ht="25.15" customHeight="1" x14ac:dyDescent="0.45">
      <c r="A10" s="80" t="s">
        <v>0</v>
      </c>
      <c r="B10" s="80" t="s">
        <v>1</v>
      </c>
      <c r="C10" s="80" t="s">
        <v>18</v>
      </c>
      <c r="D10" s="80"/>
      <c r="E10" s="80"/>
      <c r="F10" s="80"/>
    </row>
    <row r="11" spans="1:7" ht="25.15" customHeight="1" x14ac:dyDescent="0.45">
      <c r="A11" s="80"/>
      <c r="B11" s="80"/>
      <c r="C11" s="62" t="s">
        <v>2</v>
      </c>
      <c r="D11" s="62" t="s">
        <v>3</v>
      </c>
      <c r="E11" s="61" t="s">
        <v>4</v>
      </c>
      <c r="F11" s="61" t="s">
        <v>5</v>
      </c>
    </row>
    <row r="12" spans="1:7" ht="24" customHeight="1" x14ac:dyDescent="0.45">
      <c r="A12" s="81" t="s">
        <v>6</v>
      </c>
      <c r="B12" s="58" t="s">
        <v>19</v>
      </c>
      <c r="C12" s="63">
        <f t="shared" ref="C12:E15" si="0">C56+C92</f>
        <v>0</v>
      </c>
      <c r="D12" s="63">
        <f t="shared" si="0"/>
        <v>0</v>
      </c>
      <c r="E12" s="63">
        <f t="shared" si="0"/>
        <v>0</v>
      </c>
      <c r="F12" s="63">
        <v>0</v>
      </c>
    </row>
    <row r="13" spans="1:7" ht="24" customHeight="1" x14ac:dyDescent="0.45">
      <c r="A13" s="82"/>
      <c r="B13" s="58" t="s">
        <v>20</v>
      </c>
      <c r="C13" s="59">
        <f t="shared" si="0"/>
        <v>79.522868805205476</v>
      </c>
      <c r="D13" s="59">
        <f t="shared" si="0"/>
        <v>40.624712038596492</v>
      </c>
      <c r="E13" s="59">
        <f t="shared" si="0"/>
        <v>35.499099999999999</v>
      </c>
      <c r="F13" s="59">
        <v>123.72594203000001</v>
      </c>
    </row>
    <row r="14" spans="1:7" ht="24" customHeight="1" x14ac:dyDescent="0.45">
      <c r="A14" s="82"/>
      <c r="B14" s="58" t="s">
        <v>21</v>
      </c>
      <c r="C14" s="59">
        <f t="shared" si="0"/>
        <v>70.964325344376959</v>
      </c>
      <c r="D14" s="59">
        <f t="shared" si="0"/>
        <v>94.844566861690737</v>
      </c>
      <c r="E14" s="59">
        <f t="shared" si="0"/>
        <v>99.063935872384945</v>
      </c>
      <c r="F14" s="59">
        <v>70.639950153606861</v>
      </c>
    </row>
    <row r="15" spans="1:7" ht="24" customHeight="1" x14ac:dyDescent="0.45">
      <c r="A15" s="83"/>
      <c r="B15" s="58" t="s">
        <v>50</v>
      </c>
      <c r="C15" s="59">
        <f t="shared" si="0"/>
        <v>369.56993999999997</v>
      </c>
      <c r="D15" s="59">
        <f t="shared" si="0"/>
        <v>286.77479999999997</v>
      </c>
      <c r="E15" s="59">
        <f t="shared" si="0"/>
        <v>226.83500000000004</v>
      </c>
      <c r="F15" s="59">
        <v>436.15237999999999</v>
      </c>
    </row>
    <row r="16" spans="1:7" ht="24" customHeight="1" x14ac:dyDescent="0.45">
      <c r="A16" s="64"/>
      <c r="B16" s="53" t="s">
        <v>7</v>
      </c>
      <c r="C16" s="55">
        <f t="shared" ref="C16:E16" si="1">SUM(C13:C15)</f>
        <v>520.05713414958245</v>
      </c>
      <c r="D16" s="55">
        <f t="shared" si="1"/>
        <v>422.24407890028721</v>
      </c>
      <c r="E16" s="55">
        <f t="shared" si="1"/>
        <v>361.39803587238498</v>
      </c>
      <c r="F16" s="55">
        <v>630.51827218360688</v>
      </c>
      <c r="G16" s="2"/>
    </row>
    <row r="17" spans="1:15" ht="24" customHeight="1" x14ac:dyDescent="0.45">
      <c r="A17" s="79" t="s">
        <v>8</v>
      </c>
      <c r="B17" s="58" t="s">
        <v>23</v>
      </c>
      <c r="C17" s="59">
        <f t="shared" ref="C17:E18" si="2">C61+C97</f>
        <v>5443.2187908195401</v>
      </c>
      <c r="D17" s="59">
        <f t="shared" si="2"/>
        <v>5260.4810672351032</v>
      </c>
      <c r="E17" s="59">
        <f t="shared" si="2"/>
        <v>5581.0416302844624</v>
      </c>
      <c r="F17" s="59">
        <v>4817.8897095638422</v>
      </c>
    </row>
    <row r="18" spans="1:15" ht="24" customHeight="1" x14ac:dyDescent="0.45">
      <c r="A18" s="79"/>
      <c r="B18" s="58" t="s">
        <v>51</v>
      </c>
      <c r="C18" s="59">
        <f t="shared" si="2"/>
        <v>5425.6905634362065</v>
      </c>
      <c r="D18" s="59">
        <f t="shared" si="2"/>
        <v>5186.6142378351024</v>
      </c>
      <c r="E18" s="59">
        <f t="shared" si="2"/>
        <v>5413.7026120744622</v>
      </c>
      <c r="F18" s="59">
        <v>2510.7529224168707</v>
      </c>
    </row>
    <row r="19" spans="1:15" ht="24" customHeight="1" x14ac:dyDescent="0.45">
      <c r="A19" s="64"/>
      <c r="B19" s="53" t="s">
        <v>25</v>
      </c>
      <c r="C19" s="55">
        <f t="shared" ref="C19:E20" si="3">C17</f>
        <v>5443.2187908195401</v>
      </c>
      <c r="D19" s="55">
        <f t="shared" si="3"/>
        <v>5260.4810672351032</v>
      </c>
      <c r="E19" s="55">
        <f t="shared" si="3"/>
        <v>5581.0416302844624</v>
      </c>
      <c r="F19" s="55">
        <v>4817.8897095638422</v>
      </c>
      <c r="G19" s="2"/>
    </row>
    <row r="20" spans="1:15" ht="24" customHeight="1" x14ac:dyDescent="0.45">
      <c r="A20" s="64"/>
      <c r="B20" s="53" t="s">
        <v>26</v>
      </c>
      <c r="C20" s="55">
        <f t="shared" si="3"/>
        <v>5425.6905634362065</v>
      </c>
      <c r="D20" s="55">
        <f t="shared" si="3"/>
        <v>5186.6142378351024</v>
      </c>
      <c r="E20" s="55">
        <f t="shared" si="3"/>
        <v>5413.7026120744622</v>
      </c>
      <c r="F20" s="55">
        <v>2510.7529224168707</v>
      </c>
      <c r="G20" s="2"/>
    </row>
    <row r="21" spans="1:15" ht="24" customHeight="1" x14ac:dyDescent="0.45">
      <c r="A21" s="65"/>
      <c r="B21" s="56" t="s">
        <v>27</v>
      </c>
      <c r="C21" s="57">
        <f t="shared" ref="C21:E21" si="4">C19+C16</f>
        <v>5963.2759249691226</v>
      </c>
      <c r="D21" s="57">
        <f t="shared" si="4"/>
        <v>5682.7251461353908</v>
      </c>
      <c r="E21" s="57">
        <f t="shared" si="4"/>
        <v>5942.4396661568471</v>
      </c>
      <c r="F21" s="57">
        <v>5448.4079817474494</v>
      </c>
      <c r="G21" s="2"/>
    </row>
    <row r="22" spans="1:15" ht="24" customHeight="1" x14ac:dyDescent="0.45">
      <c r="A22" s="65"/>
      <c r="B22" s="56" t="s">
        <v>28</v>
      </c>
      <c r="C22" s="57">
        <f t="shared" ref="C22:E22" si="5">C20+C16</f>
        <v>5945.747697585789</v>
      </c>
      <c r="D22" s="57">
        <f t="shared" si="5"/>
        <v>5608.85831673539</v>
      </c>
      <c r="E22" s="57">
        <f t="shared" si="5"/>
        <v>5775.1006479468469</v>
      </c>
      <c r="F22" s="57">
        <v>3141.2711946004774</v>
      </c>
      <c r="G22" s="2"/>
    </row>
    <row r="23" spans="1:15" ht="24" customHeight="1" x14ac:dyDescent="0.45">
      <c r="A23" s="79" t="s">
        <v>9</v>
      </c>
      <c r="B23" s="58" t="s">
        <v>29</v>
      </c>
      <c r="C23" s="59">
        <f t="shared" ref="C23:E37" si="6">C67+C103</f>
        <v>202437.42272370373</v>
      </c>
      <c r="D23" s="59">
        <f t="shared" si="6"/>
        <v>123970.5576275826</v>
      </c>
      <c r="E23" s="59">
        <f t="shared" si="6"/>
        <v>95846.005934058572</v>
      </c>
      <c r="F23" s="59">
        <v>40415.424886394299</v>
      </c>
      <c r="G23" s="3"/>
      <c r="H23" s="2"/>
      <c r="I23" s="2"/>
      <c r="J23" s="2"/>
      <c r="K23" s="2"/>
      <c r="L23" s="2"/>
      <c r="M23" s="2"/>
      <c r="N23" s="2"/>
      <c r="O23" s="2"/>
    </row>
    <row r="24" spans="1:15" ht="24" customHeight="1" x14ac:dyDescent="0.45">
      <c r="A24" s="79"/>
      <c r="B24" s="58" t="s">
        <v>30</v>
      </c>
      <c r="C24" s="59">
        <f t="shared" si="6"/>
        <v>171763.98094025796</v>
      </c>
      <c r="D24" s="59">
        <f t="shared" si="6"/>
        <v>99572.845230296603</v>
      </c>
      <c r="E24" s="59">
        <f t="shared" si="6"/>
        <v>366337.8885</v>
      </c>
      <c r="F24" s="59">
        <v>80278.629940000013</v>
      </c>
    </row>
    <row r="25" spans="1:15" ht="24" customHeight="1" x14ac:dyDescent="0.45">
      <c r="A25" s="79"/>
      <c r="B25" s="60" t="s">
        <v>31</v>
      </c>
      <c r="C25" s="59">
        <f t="shared" si="6"/>
        <v>743.40474666336399</v>
      </c>
      <c r="D25" s="59">
        <f t="shared" si="6"/>
        <v>726.656672975643</v>
      </c>
      <c r="E25" s="59">
        <f t="shared" si="6"/>
        <v>769.51820613243024</v>
      </c>
      <c r="F25" s="59">
        <v>1771.3209921969847</v>
      </c>
    </row>
    <row r="26" spans="1:15" ht="24" customHeight="1" x14ac:dyDescent="0.45">
      <c r="A26" s="79"/>
      <c r="B26" s="60" t="s">
        <v>32</v>
      </c>
      <c r="C26" s="59">
        <f t="shared" si="6"/>
        <v>2069.3376176967822</v>
      </c>
      <c r="D26" s="59">
        <f t="shared" si="6"/>
        <v>2136.1412596349469</v>
      </c>
      <c r="E26" s="59">
        <f t="shared" si="6"/>
        <v>794.77400000000011</v>
      </c>
      <c r="F26" s="59">
        <v>1691.8020000000001</v>
      </c>
    </row>
    <row r="27" spans="1:15" ht="24" customHeight="1" x14ac:dyDescent="0.45">
      <c r="A27" s="79"/>
      <c r="B27" s="58" t="s">
        <v>33</v>
      </c>
      <c r="C27" s="59">
        <f t="shared" si="6"/>
        <v>47.871552199726572</v>
      </c>
      <c r="D27" s="59">
        <f t="shared" si="6"/>
        <v>43.656042818972331</v>
      </c>
      <c r="E27" s="59">
        <f t="shared" si="6"/>
        <v>41.251444941422598</v>
      </c>
      <c r="F27" s="59">
        <v>76.126411997199426</v>
      </c>
    </row>
    <row r="28" spans="1:15" ht="24" customHeight="1" x14ac:dyDescent="0.45">
      <c r="A28" s="79"/>
      <c r="B28" s="58" t="s">
        <v>34</v>
      </c>
      <c r="C28" s="59">
        <f t="shared" si="6"/>
        <v>436.95791632029227</v>
      </c>
      <c r="D28" s="59">
        <f t="shared" si="6"/>
        <v>1094.5822855902859</v>
      </c>
      <c r="E28" s="59">
        <f t="shared" si="6"/>
        <v>2601.8806187999999</v>
      </c>
      <c r="F28" s="59">
        <v>3649.7452775899992</v>
      </c>
    </row>
    <row r="29" spans="1:15" ht="24" customHeight="1" x14ac:dyDescent="0.45">
      <c r="A29" s="79"/>
      <c r="B29" s="58" t="s">
        <v>35</v>
      </c>
      <c r="C29" s="59">
        <f t="shared" si="6"/>
        <v>958.3</v>
      </c>
      <c r="D29" s="59">
        <f t="shared" si="6"/>
        <v>1137.5</v>
      </c>
      <c r="E29" s="59">
        <f t="shared" si="6"/>
        <v>1262.8</v>
      </c>
      <c r="F29" s="59">
        <v>1147.3</v>
      </c>
    </row>
    <row r="30" spans="1:15" ht="24" customHeight="1" x14ac:dyDescent="0.45">
      <c r="A30" s="79"/>
      <c r="B30" s="58" t="s">
        <v>36</v>
      </c>
      <c r="C30" s="59">
        <f t="shared" si="6"/>
        <v>10591.044295393411</v>
      </c>
      <c r="D30" s="59">
        <f t="shared" si="6"/>
        <v>9637.9197315443998</v>
      </c>
      <c r="E30" s="59">
        <f t="shared" si="6"/>
        <v>11516.196102301255</v>
      </c>
      <c r="F30" s="59">
        <v>7647.902757241226</v>
      </c>
    </row>
    <row r="31" spans="1:15" ht="24" customHeight="1" x14ac:dyDescent="0.45">
      <c r="A31" s="79"/>
      <c r="B31" s="58" t="s">
        <v>37</v>
      </c>
      <c r="C31" s="59">
        <f t="shared" si="6"/>
        <v>517.33440442419555</v>
      </c>
      <c r="D31" s="59">
        <f t="shared" si="6"/>
        <v>534.03531490873672</v>
      </c>
      <c r="E31" s="59">
        <f t="shared" si="6"/>
        <v>198.69350000000003</v>
      </c>
      <c r="F31" s="59">
        <v>0.43753500000000001</v>
      </c>
      <c r="H31" s="4"/>
    </row>
    <row r="32" spans="1:15" ht="24" customHeight="1" x14ac:dyDescent="0.45">
      <c r="A32" s="79"/>
      <c r="B32" s="58" t="s">
        <v>38</v>
      </c>
      <c r="C32" s="59">
        <f t="shared" si="6"/>
        <v>0</v>
      </c>
      <c r="D32" s="59">
        <f t="shared" si="6"/>
        <v>0</v>
      </c>
      <c r="E32" s="59">
        <f t="shared" si="6"/>
        <v>0</v>
      </c>
      <c r="F32" s="59">
        <v>0</v>
      </c>
      <c r="H32" s="4"/>
    </row>
    <row r="33" spans="1:8" ht="24" customHeight="1" x14ac:dyDescent="0.45">
      <c r="A33" s="79"/>
      <c r="B33" s="58" t="s">
        <v>39</v>
      </c>
      <c r="C33" s="59">
        <f t="shared" si="6"/>
        <v>16160.679106319998</v>
      </c>
      <c r="D33" s="59">
        <f t="shared" si="6"/>
        <v>16419.104887919999</v>
      </c>
      <c r="E33" s="59">
        <f t="shared" si="6"/>
        <v>12394.568450000001</v>
      </c>
      <c r="F33" s="59">
        <v>13152.797630000001</v>
      </c>
      <c r="H33" s="4"/>
    </row>
    <row r="34" spans="1:8" ht="24" customHeight="1" x14ac:dyDescent="0.45">
      <c r="A34" s="79"/>
      <c r="B34" s="58" t="s">
        <v>40</v>
      </c>
      <c r="C34" s="59">
        <f t="shared" si="6"/>
        <v>1480.8758759999998</v>
      </c>
      <c r="D34" s="59">
        <f t="shared" si="6"/>
        <v>1494.2821259999998</v>
      </c>
      <c r="E34" s="59">
        <f t="shared" si="6"/>
        <v>623.06062499999996</v>
      </c>
      <c r="F34" s="59">
        <v>556.21405000000004</v>
      </c>
    </row>
    <row r="35" spans="1:8" ht="24" customHeight="1" x14ac:dyDescent="0.45">
      <c r="A35" s="79"/>
      <c r="B35" s="58" t="s">
        <v>41</v>
      </c>
      <c r="C35" s="59">
        <f t="shared" si="6"/>
        <v>0</v>
      </c>
      <c r="D35" s="59">
        <f t="shared" si="6"/>
        <v>0</v>
      </c>
      <c r="E35" s="59">
        <f t="shared" si="6"/>
        <v>0</v>
      </c>
      <c r="F35" s="59">
        <v>0</v>
      </c>
    </row>
    <row r="36" spans="1:8" ht="24" customHeight="1" x14ac:dyDescent="0.45">
      <c r="A36" s="79"/>
      <c r="B36" s="58" t="s">
        <v>10</v>
      </c>
      <c r="C36" s="59">
        <f t="shared" si="6"/>
        <v>0</v>
      </c>
      <c r="D36" s="59">
        <f t="shared" si="6"/>
        <v>0</v>
      </c>
      <c r="E36" s="59">
        <f t="shared" si="6"/>
        <v>0</v>
      </c>
      <c r="F36" s="59">
        <v>0</v>
      </c>
    </row>
    <row r="37" spans="1:8" ht="24" customHeight="1" x14ac:dyDescent="0.45">
      <c r="A37" s="79"/>
      <c r="B37" s="58" t="s">
        <v>42</v>
      </c>
      <c r="C37" s="59">
        <f t="shared" si="6"/>
        <v>0</v>
      </c>
      <c r="D37" s="59">
        <f t="shared" si="6"/>
        <v>0</v>
      </c>
      <c r="E37" s="59">
        <f t="shared" si="6"/>
        <v>0</v>
      </c>
      <c r="F37" s="59">
        <v>0</v>
      </c>
    </row>
    <row r="38" spans="1:8" ht="24" customHeight="1" x14ac:dyDescent="0.45">
      <c r="A38" s="66"/>
      <c r="B38" s="53" t="s">
        <v>11</v>
      </c>
      <c r="C38" s="54">
        <f t="shared" ref="C38:E38" si="7">SUM(C25:C37)+C24+C23</f>
        <v>407207.20917897945</v>
      </c>
      <c r="D38" s="54">
        <f t="shared" si="7"/>
        <v>256767.28117927219</v>
      </c>
      <c r="E38" s="55">
        <f t="shared" si="7"/>
        <v>492386.63738123368</v>
      </c>
      <c r="F38" s="55">
        <v>150387.70148041972</v>
      </c>
    </row>
    <row r="39" spans="1:8" ht="24" customHeight="1" x14ac:dyDescent="0.45">
      <c r="A39" s="67"/>
      <c r="B39" s="56" t="s">
        <v>43</v>
      </c>
      <c r="C39" s="57">
        <f t="shared" ref="C39:E39" si="8">C21+C38</f>
        <v>413170.48510394857</v>
      </c>
      <c r="D39" s="57">
        <f t="shared" si="8"/>
        <v>262450.00632540759</v>
      </c>
      <c r="E39" s="57">
        <f t="shared" si="8"/>
        <v>498329.07704739051</v>
      </c>
      <c r="F39" s="57">
        <v>155836.10946216717</v>
      </c>
    </row>
    <row r="40" spans="1:8" ht="24" customHeight="1" x14ac:dyDescent="0.45">
      <c r="A40" s="67"/>
      <c r="B40" s="56" t="s">
        <v>44</v>
      </c>
      <c r="C40" s="57">
        <f t="shared" ref="C40:E40" si="9">C38+C22</f>
        <v>413152.95687656524</v>
      </c>
      <c r="D40" s="57">
        <f t="shared" si="9"/>
        <v>262376.13949600758</v>
      </c>
      <c r="E40" s="57">
        <f t="shared" si="9"/>
        <v>498161.7380291805</v>
      </c>
      <c r="F40" s="57">
        <v>153528.9726750202</v>
      </c>
    </row>
    <row r="41" spans="1:8" x14ac:dyDescent="0.45">
      <c r="A41" s="8"/>
      <c r="B41" s="8"/>
      <c r="C41" s="9"/>
      <c r="D41" s="9"/>
      <c r="E41" s="9"/>
      <c r="F41" s="9"/>
    </row>
    <row r="46" spans="1:8" hidden="1" x14ac:dyDescent="0.45"/>
    <row r="47" spans="1:8" ht="18" hidden="1" x14ac:dyDescent="0.55000000000000004">
      <c r="B47" s="11" t="s">
        <v>12</v>
      </c>
      <c r="C47" s="12" t="s">
        <v>13</v>
      </c>
      <c r="D47" s="12">
        <f t="shared" ref="D47:E47" si="10">(D22-$C$22)/$C$22</f>
        <v>-5.6660557760832932E-2</v>
      </c>
      <c r="E47" s="12">
        <f t="shared" si="10"/>
        <v>-2.8700688007368951E-2</v>
      </c>
      <c r="F47" s="12">
        <f>(F22-$C$22)/$C$22</f>
        <v>-0.47167768388894821</v>
      </c>
    </row>
    <row r="48" spans="1:8" ht="18" hidden="1" x14ac:dyDescent="0.55000000000000004">
      <c r="B48" s="11"/>
      <c r="C48" s="12"/>
      <c r="D48" s="12"/>
      <c r="E48" s="12"/>
      <c r="F48" s="12"/>
    </row>
    <row r="49" spans="1:7" ht="15.75" hidden="1" x14ac:dyDescent="0.5">
      <c r="B49" s="13" t="s">
        <v>14</v>
      </c>
      <c r="C49" s="15">
        <v>1050209.45853659</v>
      </c>
      <c r="D49" s="15">
        <v>1282211.5560975701</v>
      </c>
      <c r="E49" s="15">
        <v>2105670.4331707247</v>
      </c>
      <c r="F49" s="15">
        <v>2133119.7609756002</v>
      </c>
    </row>
    <row r="50" spans="1:7" ht="18" hidden="1" x14ac:dyDescent="0.55000000000000004">
      <c r="B50" s="11" t="s">
        <v>15</v>
      </c>
      <c r="C50" s="14">
        <f>C38/C49</f>
        <v>0.38773904183495039</v>
      </c>
      <c r="D50" s="14">
        <f>D38/D49</f>
        <v>0.20025344488451438</v>
      </c>
      <c r="E50" s="14">
        <f>E38/E49</f>
        <v>0.23383841536863698</v>
      </c>
      <c r="F50" s="14">
        <f>F38/F49</f>
        <v>7.0501293097410836E-2</v>
      </c>
    </row>
    <row r="51" spans="1:7" ht="18" hidden="1" x14ac:dyDescent="0.55000000000000004">
      <c r="B51" s="11"/>
      <c r="C51" s="12"/>
      <c r="D51" s="12"/>
      <c r="E51" s="12"/>
      <c r="F51" s="12"/>
    </row>
    <row r="52" spans="1:7" hidden="1" x14ac:dyDescent="0.45"/>
    <row r="53" spans="1:7" ht="21.4" hidden="1" thickBot="1" x14ac:dyDescent="0.7">
      <c r="A53" s="16" t="s">
        <v>16</v>
      </c>
    </row>
    <row r="54" spans="1:7" ht="15" hidden="1" customHeight="1" thickTop="1" x14ac:dyDescent="0.45">
      <c r="A54" s="71" t="s">
        <v>0</v>
      </c>
      <c r="B54" s="73" t="s">
        <v>17</v>
      </c>
      <c r="C54" s="75" t="s">
        <v>18</v>
      </c>
      <c r="D54" s="76"/>
      <c r="E54" s="76"/>
      <c r="F54" s="77"/>
    </row>
    <row r="55" spans="1:7" ht="15" hidden="1" customHeight="1" thickBot="1" x14ac:dyDescent="0.5">
      <c r="A55" s="72"/>
      <c r="B55" s="74"/>
      <c r="C55" s="17" t="s">
        <v>2</v>
      </c>
      <c r="D55" s="17" t="s">
        <v>3</v>
      </c>
      <c r="E55" s="17" t="s">
        <v>4</v>
      </c>
      <c r="F55" s="18" t="s">
        <v>5</v>
      </c>
    </row>
    <row r="56" spans="1:7" ht="14.65" hidden="1" thickTop="1" x14ac:dyDescent="0.45">
      <c r="A56" s="78" t="s">
        <v>6</v>
      </c>
      <c r="B56" s="19" t="s">
        <v>19</v>
      </c>
      <c r="C56" s="20">
        <f>[1]Summary!C58</f>
        <v>0</v>
      </c>
      <c r="D56" s="20">
        <f>[1]Summary!D58</f>
        <v>0</v>
      </c>
      <c r="E56" s="20">
        <f>[1]Summary!E58</f>
        <v>0</v>
      </c>
      <c r="F56" s="21">
        <v>0</v>
      </c>
    </row>
    <row r="57" spans="1:7" hidden="1" x14ac:dyDescent="0.45">
      <c r="A57" s="69"/>
      <c r="B57" s="22" t="s">
        <v>20</v>
      </c>
      <c r="C57" s="23">
        <f>[1]Summary!C59</f>
        <v>67.797862859999995</v>
      </c>
      <c r="D57" s="23">
        <f>[1]Summary!D59</f>
        <v>35.444736599999999</v>
      </c>
      <c r="E57" s="23">
        <f>[1]Summary!E59</f>
        <v>33.942999999999998</v>
      </c>
      <c r="F57" s="24">
        <v>67.878946010000007</v>
      </c>
    </row>
    <row r="58" spans="1:7" hidden="1" x14ac:dyDescent="0.45">
      <c r="A58" s="69"/>
      <c r="B58" s="22" t="s">
        <v>21</v>
      </c>
      <c r="C58" s="23">
        <f>[1]Summary!C60</f>
        <v>70.964325344376959</v>
      </c>
      <c r="D58" s="23">
        <f>[1]Summary!D60</f>
        <v>94.844566861690737</v>
      </c>
      <c r="E58" s="23">
        <f>[1]Summary!E60</f>
        <v>98.718135872384948</v>
      </c>
      <c r="F58" s="24">
        <v>68.968219598443127</v>
      </c>
    </row>
    <row r="59" spans="1:7" hidden="1" x14ac:dyDescent="0.45">
      <c r="A59" s="70"/>
      <c r="B59" s="22" t="s">
        <v>22</v>
      </c>
      <c r="C59" s="23">
        <f>[1]Summary!C61</f>
        <v>369.56993999999997</v>
      </c>
      <c r="D59" s="23">
        <f>[1]Summary!D61</f>
        <v>286.77479999999997</v>
      </c>
      <c r="E59" s="23">
        <f>[1]Summary!E61</f>
        <v>226.83500000000004</v>
      </c>
      <c r="F59" s="24">
        <v>436.15237999999999</v>
      </c>
    </row>
    <row r="60" spans="1:7" hidden="1" x14ac:dyDescent="0.45">
      <c r="A60" s="25"/>
      <c r="B60" s="26" t="s">
        <v>7</v>
      </c>
      <c r="C60" s="27">
        <f>[1]Summary!C62</f>
        <v>508.33212820437694</v>
      </c>
      <c r="D60" s="27">
        <f>[1]Summary!D62</f>
        <v>417.06410346169071</v>
      </c>
      <c r="E60" s="27">
        <f>[1]Summary!E62</f>
        <v>359.49613587238497</v>
      </c>
      <c r="F60" s="28">
        <v>572.9995456084431</v>
      </c>
      <c r="G60" s="2"/>
    </row>
    <row r="61" spans="1:7" hidden="1" x14ac:dyDescent="0.45">
      <c r="A61" s="68" t="s">
        <v>8</v>
      </c>
      <c r="B61" s="29" t="s">
        <v>23</v>
      </c>
      <c r="C61" s="30">
        <f>[1]Summary!C63</f>
        <v>5405.9052766363893</v>
      </c>
      <c r="D61" s="30">
        <f>[1]Summary!D63</f>
        <v>5152.2726417105414</v>
      </c>
      <c r="E61" s="30">
        <f>[1]Summary!E63</f>
        <v>5357.527338821933</v>
      </c>
      <c r="F61" s="31">
        <v>4570.3812024807185</v>
      </c>
    </row>
    <row r="62" spans="1:7" hidden="1" x14ac:dyDescent="0.45">
      <c r="A62" s="70"/>
      <c r="B62" s="29" t="s">
        <v>24</v>
      </c>
      <c r="C62" s="30">
        <f>[1]Summary!C64</f>
        <v>5405.9052766363893</v>
      </c>
      <c r="D62" s="30">
        <f>[1]Summary!D64</f>
        <v>5152.2726417105414</v>
      </c>
      <c r="E62" s="30">
        <f>[1]Summary!E64</f>
        <v>5357.527338821933</v>
      </c>
      <c r="F62" s="31">
        <v>2455.1601913337472</v>
      </c>
    </row>
    <row r="63" spans="1:7" hidden="1" x14ac:dyDescent="0.45">
      <c r="A63" s="25"/>
      <c r="B63" s="26" t="s">
        <v>25</v>
      </c>
      <c r="C63" s="27">
        <f>[1]Summary!C65</f>
        <v>5405.9052766363893</v>
      </c>
      <c r="D63" s="27">
        <f>[1]Summary!D65</f>
        <v>5152.2726417105414</v>
      </c>
      <c r="E63" s="27">
        <f>[1]Summary!E65</f>
        <v>5357.527338821933</v>
      </c>
      <c r="F63" s="28">
        <v>4570.3812024807185</v>
      </c>
      <c r="G63" s="2"/>
    </row>
    <row r="64" spans="1:7" hidden="1" x14ac:dyDescent="0.45">
      <c r="A64" s="25"/>
      <c r="B64" s="26" t="s">
        <v>26</v>
      </c>
      <c r="C64" s="27">
        <f>[1]Summary!C66</f>
        <v>5405.9052766363893</v>
      </c>
      <c r="D64" s="27">
        <f>[1]Summary!D66</f>
        <v>5152.2726417105414</v>
      </c>
      <c r="E64" s="27">
        <f>[1]Summary!E66</f>
        <v>5357.527338821933</v>
      </c>
      <c r="F64" s="28">
        <v>2455.1601913337472</v>
      </c>
      <c r="G64" s="2"/>
    </row>
    <row r="65" spans="1:15" hidden="1" x14ac:dyDescent="0.45">
      <c r="A65" s="32"/>
      <c r="B65" s="33" t="s">
        <v>27</v>
      </c>
      <c r="C65" s="34">
        <f>[1]Summary!C67</f>
        <v>5914.2374048407664</v>
      </c>
      <c r="D65" s="34">
        <f>[1]Summary!D67</f>
        <v>5569.3367451722324</v>
      </c>
      <c r="E65" s="34">
        <f>[1]Summary!E67</f>
        <v>5717.0234746943179</v>
      </c>
      <c r="F65" s="35">
        <v>5143.3807480891619</v>
      </c>
      <c r="G65" s="2"/>
    </row>
    <row r="66" spans="1:15" hidden="1" x14ac:dyDescent="0.45">
      <c r="A66" s="32"/>
      <c r="B66" s="33" t="s">
        <v>28</v>
      </c>
      <c r="C66" s="34">
        <f>[1]Summary!C68</f>
        <v>5914.2374048407664</v>
      </c>
      <c r="D66" s="34">
        <f>[1]Summary!D68</f>
        <v>5569.3367451722324</v>
      </c>
      <c r="E66" s="34">
        <f>[1]Summary!E68</f>
        <v>5717.0234746943179</v>
      </c>
      <c r="F66" s="35">
        <v>3028.1597369421902</v>
      </c>
      <c r="G66" s="2"/>
    </row>
    <row r="67" spans="1:15" hidden="1" x14ac:dyDescent="0.45">
      <c r="A67" s="68" t="s">
        <v>9</v>
      </c>
      <c r="B67" s="22" t="s">
        <v>29</v>
      </c>
      <c r="C67" s="30">
        <f>[1]Summary!C69</f>
        <v>17958.087945586562</v>
      </c>
      <c r="D67" s="30">
        <f>[1]Summary!D69</f>
        <v>48224.856460104347</v>
      </c>
      <c r="E67" s="30">
        <f>[1]Summary!E69</f>
        <v>4467.082674058578</v>
      </c>
      <c r="F67" s="31">
        <v>5784.3912792284127</v>
      </c>
      <c r="G67" s="3"/>
      <c r="H67" s="2"/>
      <c r="I67" s="2"/>
      <c r="J67" s="2"/>
      <c r="K67" s="2"/>
      <c r="L67" s="2"/>
      <c r="M67" s="2"/>
      <c r="N67" s="2"/>
      <c r="O67" s="2"/>
    </row>
    <row r="68" spans="1:15" hidden="1" x14ac:dyDescent="0.45">
      <c r="A68" s="69"/>
      <c r="B68" s="36" t="s">
        <v>30</v>
      </c>
      <c r="C68" s="30">
        <f>[1]Summary!C70</f>
        <v>46851.400762371319</v>
      </c>
      <c r="D68" s="30">
        <f>[1]Summary!D70</f>
        <v>851.40076237131689</v>
      </c>
      <c r="E68" s="30">
        <f>[1]Summary!E70</f>
        <v>184093.51250000001</v>
      </c>
      <c r="F68" s="31">
        <v>49692.945640000005</v>
      </c>
    </row>
    <row r="69" spans="1:15" hidden="1" x14ac:dyDescent="0.45">
      <c r="A69" s="69"/>
      <c r="B69" s="37" t="s">
        <v>31</v>
      </c>
      <c r="C69" s="23">
        <f>[1]Summary!C71</f>
        <v>739.24711699213117</v>
      </c>
      <c r="D69" s="23">
        <f>[1]Summary!D71</f>
        <v>719.71340280020445</v>
      </c>
      <c r="E69" s="23">
        <f>[1]Summary!E71</f>
        <v>747.22429708668551</v>
      </c>
      <c r="F69" s="24">
        <v>904.71214449522154</v>
      </c>
    </row>
    <row r="70" spans="1:15" hidden="1" x14ac:dyDescent="0.45">
      <c r="A70" s="69"/>
      <c r="B70" s="37" t="s">
        <v>32</v>
      </c>
      <c r="C70" s="23">
        <f>[1]Summary!C72</f>
        <v>2069.3376176967822</v>
      </c>
      <c r="D70" s="23">
        <f>[1]Summary!D72</f>
        <v>2104.0521739877936</v>
      </c>
      <c r="E70" s="23">
        <f>[1]Summary!E72</f>
        <v>745.38700000000006</v>
      </c>
      <c r="F70" s="24">
        <v>1433.8760000000002</v>
      </c>
    </row>
    <row r="71" spans="1:15" hidden="1" x14ac:dyDescent="0.45">
      <c r="A71" s="69"/>
      <c r="B71" s="22" t="s">
        <v>33</v>
      </c>
      <c r="C71" s="23">
        <f>[1]Summary!C73</f>
        <v>46.319532844052745</v>
      </c>
      <c r="D71" s="23">
        <f>[1]Summary!D73</f>
        <v>40.184256386166005</v>
      </c>
      <c r="E71" s="23">
        <f>[1]Summary!E73</f>
        <v>37.6314449414226</v>
      </c>
      <c r="F71" s="24">
        <v>71.955498788131422</v>
      </c>
    </row>
    <row r="72" spans="1:15" hidden="1" x14ac:dyDescent="0.45">
      <c r="A72" s="69"/>
      <c r="B72" s="36" t="s">
        <v>34</v>
      </c>
      <c r="C72" s="23">
        <f>[1]Summary!C74</f>
        <v>333.82285344000002</v>
      </c>
      <c r="D72" s="23">
        <f>[1]Summary!D74</f>
        <v>748.11115491999999</v>
      </c>
      <c r="E72" s="23">
        <f>[1]Summary!E74</f>
        <v>2601.8806187999999</v>
      </c>
      <c r="F72" s="24">
        <v>3649.7452775899992</v>
      </c>
    </row>
    <row r="73" spans="1:15" hidden="1" x14ac:dyDescent="0.45">
      <c r="A73" s="69"/>
      <c r="B73" s="36" t="s">
        <v>35</v>
      </c>
      <c r="C73" s="23">
        <f>[1]Summary!C75</f>
        <v>777</v>
      </c>
      <c r="D73" s="23">
        <f>[1]Summary!D75</f>
        <v>786.8</v>
      </c>
      <c r="E73" s="23">
        <f>[1]Summary!E75</f>
        <v>1262.8</v>
      </c>
      <c r="F73" s="24">
        <v>1147.3</v>
      </c>
    </row>
    <row r="74" spans="1:15" hidden="1" x14ac:dyDescent="0.45">
      <c r="A74" s="69"/>
      <c r="B74" s="36" t="s">
        <v>36</v>
      </c>
      <c r="C74" s="23">
        <f>[1]Summary!C76</f>
        <v>10591.044295393411</v>
      </c>
      <c r="D74" s="23">
        <f>[1]Summary!D76</f>
        <v>9637.9197315443998</v>
      </c>
      <c r="E74" s="23">
        <f>[1]Summary!E76</f>
        <v>11449.838602301255</v>
      </c>
      <c r="F74" s="24">
        <v>7562.3233113973974</v>
      </c>
    </row>
    <row r="75" spans="1:15" hidden="1" x14ac:dyDescent="0.45">
      <c r="A75" s="69"/>
      <c r="B75" s="36" t="s">
        <v>37</v>
      </c>
      <c r="C75" s="23">
        <f>[1]Summary!C77</f>
        <v>517.33440442419555</v>
      </c>
      <c r="D75" s="23">
        <f>[1]Summary!D77</f>
        <v>526.0130434969484</v>
      </c>
      <c r="E75" s="23">
        <f>[1]Summary!E77</f>
        <v>186.34675000000001</v>
      </c>
      <c r="F75" s="24">
        <v>0.37082999999999999</v>
      </c>
      <c r="H75" s="4"/>
    </row>
    <row r="76" spans="1:15" hidden="1" x14ac:dyDescent="0.45">
      <c r="A76" s="69"/>
      <c r="B76" s="38" t="s">
        <v>38</v>
      </c>
      <c r="C76" s="39">
        <f>[1]Summary!C78</f>
        <v>0</v>
      </c>
      <c r="D76" s="39">
        <f>[1]Summary!D78</f>
        <v>0</v>
      </c>
      <c r="E76" s="39">
        <f>[1]Summary!E78</f>
        <v>0</v>
      </c>
      <c r="F76" s="40">
        <v>0</v>
      </c>
      <c r="H76" s="4"/>
    </row>
    <row r="77" spans="1:15" hidden="1" x14ac:dyDescent="0.45">
      <c r="A77" s="69"/>
      <c r="B77" s="22" t="s">
        <v>39</v>
      </c>
      <c r="C77" s="23">
        <f>[1]Summary!C79</f>
        <v>16160.679106319998</v>
      </c>
      <c r="D77" s="23">
        <f>[1]Summary!D79</f>
        <v>16164.473587919998</v>
      </c>
      <c r="E77" s="23">
        <f>[1]Summary!E79</f>
        <v>11606.13054</v>
      </c>
      <c r="F77" s="24">
        <v>11093.97004</v>
      </c>
      <c r="H77" s="4"/>
    </row>
    <row r="78" spans="1:15" hidden="1" x14ac:dyDescent="0.45">
      <c r="A78" s="69"/>
      <c r="B78" s="22" t="s">
        <v>40</v>
      </c>
      <c r="C78" s="23">
        <f>[1]Summary!C80</f>
        <v>1480.8758759999998</v>
      </c>
      <c r="D78" s="23">
        <f>[1]Summary!D80</f>
        <v>1480.8758759999998</v>
      </c>
      <c r="E78" s="23">
        <f>[1]Summary!E80</f>
        <v>581.54999999999995</v>
      </c>
      <c r="F78" s="24">
        <v>447.81842499999999</v>
      </c>
    </row>
    <row r="79" spans="1:15" hidden="1" x14ac:dyDescent="0.45">
      <c r="A79" s="69"/>
      <c r="B79" s="38" t="s">
        <v>41</v>
      </c>
      <c r="C79" s="39">
        <f>[1]Summary!C81</f>
        <v>0</v>
      </c>
      <c r="D79" s="39">
        <f>[1]Summary!D81</f>
        <v>0</v>
      </c>
      <c r="E79" s="39">
        <f>[1]Summary!E81</f>
        <v>0</v>
      </c>
      <c r="F79" s="40">
        <v>0</v>
      </c>
    </row>
    <row r="80" spans="1:15" hidden="1" x14ac:dyDescent="0.45">
      <c r="A80" s="69"/>
      <c r="B80" s="38" t="s">
        <v>10</v>
      </c>
      <c r="C80" s="39">
        <f>[1]Summary!C82</f>
        <v>0</v>
      </c>
      <c r="D80" s="39">
        <f>[1]Summary!D82</f>
        <v>0</v>
      </c>
      <c r="E80" s="39">
        <f>[1]Summary!E82</f>
        <v>0</v>
      </c>
      <c r="F80" s="40">
        <v>0</v>
      </c>
    </row>
    <row r="81" spans="1:7" hidden="1" x14ac:dyDescent="0.45">
      <c r="A81" s="70"/>
      <c r="B81" s="38" t="s">
        <v>42</v>
      </c>
      <c r="C81" s="39">
        <f>[1]Summary!C83</f>
        <v>0</v>
      </c>
      <c r="D81" s="39">
        <f>[1]Summary!D83</f>
        <v>0</v>
      </c>
      <c r="E81" s="39">
        <f>[1]Summary!E83</f>
        <v>0</v>
      </c>
      <c r="F81" s="40">
        <v>0</v>
      </c>
    </row>
    <row r="82" spans="1:7" hidden="1" x14ac:dyDescent="0.45">
      <c r="A82" s="41"/>
      <c r="B82" s="26" t="s">
        <v>11</v>
      </c>
      <c r="C82" s="27">
        <f>[1]Summary!C84</f>
        <v>97525.149511068448</v>
      </c>
      <c r="D82" s="27">
        <f>[1]Summary!D84</f>
        <v>81284.400449531182</v>
      </c>
      <c r="E82" s="27">
        <f>[1]Summary!E84</f>
        <v>217779.38442718794</v>
      </c>
      <c r="F82" s="28">
        <v>81789.408446499176</v>
      </c>
    </row>
    <row r="83" spans="1:7" hidden="1" x14ac:dyDescent="0.45">
      <c r="A83" s="42"/>
      <c r="B83" s="43" t="s">
        <v>43</v>
      </c>
      <c r="C83" s="34">
        <f>[1]Summary!C85</f>
        <v>103439.38691590921</v>
      </c>
      <c r="D83" s="34">
        <f>[1]Summary!D85</f>
        <v>86853.737194703412</v>
      </c>
      <c r="E83" s="34">
        <f>[1]Summary!E85</f>
        <v>223496.40790188225</v>
      </c>
      <c r="F83" s="35">
        <v>86932.789194588331</v>
      </c>
    </row>
    <row r="84" spans="1:7" ht="33" hidden="1" customHeight="1" thickBot="1" x14ac:dyDescent="0.5">
      <c r="A84" s="44"/>
      <c r="B84" s="45" t="s">
        <v>44</v>
      </c>
      <c r="C84" s="46">
        <f>[1]Summary!C86</f>
        <v>103439.38691590921</v>
      </c>
      <c r="D84" s="46">
        <f>[1]Summary!D86</f>
        <v>86853.737194703412</v>
      </c>
      <c r="E84" s="46">
        <f>[1]Summary!E86</f>
        <v>223496.40790188225</v>
      </c>
      <c r="F84" s="47">
        <v>84817.56818344137</v>
      </c>
    </row>
    <row r="85" spans="1:7" ht="14.65" hidden="1" thickTop="1" x14ac:dyDescent="0.45"/>
    <row r="86" spans="1:7" hidden="1" x14ac:dyDescent="0.45"/>
    <row r="87" spans="1:7" hidden="1" x14ac:dyDescent="0.45"/>
    <row r="88" spans="1:7" hidden="1" x14ac:dyDescent="0.45"/>
    <row r="89" spans="1:7" ht="21.4" hidden="1" thickBot="1" x14ac:dyDescent="0.7">
      <c r="A89" s="16" t="s">
        <v>45</v>
      </c>
    </row>
    <row r="90" spans="1:7" ht="15" hidden="1" customHeight="1" thickTop="1" x14ac:dyDescent="0.45">
      <c r="A90" s="71" t="s">
        <v>0</v>
      </c>
      <c r="B90" s="73" t="s">
        <v>17</v>
      </c>
      <c r="C90" s="75" t="s">
        <v>18</v>
      </c>
      <c r="D90" s="76"/>
      <c r="E90" s="76"/>
      <c r="F90" s="77"/>
    </row>
    <row r="91" spans="1:7" ht="15" hidden="1" customHeight="1" thickBot="1" x14ac:dyDescent="0.5">
      <c r="A91" s="72"/>
      <c r="B91" s="74"/>
      <c r="C91" s="17" t="s">
        <v>2</v>
      </c>
      <c r="D91" s="17" t="s">
        <v>3</v>
      </c>
      <c r="E91" s="17" t="s">
        <v>4</v>
      </c>
      <c r="F91" s="18" t="s">
        <v>5</v>
      </c>
    </row>
    <row r="92" spans="1:7" ht="14.65" hidden="1" thickTop="1" x14ac:dyDescent="0.45">
      <c r="A92" s="78" t="s">
        <v>6</v>
      </c>
      <c r="B92" s="19" t="s">
        <v>19</v>
      </c>
      <c r="C92" s="48">
        <f>[1]Summary!C94</f>
        <v>0</v>
      </c>
      <c r="D92" s="48">
        <f>[1]Summary!D94</f>
        <v>0</v>
      </c>
      <c r="E92" s="48">
        <f>[1]Summary!E94</f>
        <v>0</v>
      </c>
      <c r="F92" s="49">
        <v>0</v>
      </c>
    </row>
    <row r="93" spans="1:7" hidden="1" x14ac:dyDescent="0.45">
      <c r="A93" s="69"/>
      <c r="B93" s="22" t="s">
        <v>20</v>
      </c>
      <c r="C93" s="23">
        <f>[1]Summary!C95</f>
        <v>11.72500594520548</v>
      </c>
      <c r="D93" s="23">
        <f>[1]Summary!D95</f>
        <v>5.1799754385964913</v>
      </c>
      <c r="E93" s="23">
        <f>[1]Summary!E95</f>
        <v>1.5561</v>
      </c>
      <c r="F93" s="24">
        <v>55.846996020000006</v>
      </c>
    </row>
    <row r="94" spans="1:7" hidden="1" x14ac:dyDescent="0.45">
      <c r="A94" s="69"/>
      <c r="B94" s="22" t="s">
        <v>21</v>
      </c>
      <c r="C94" s="23">
        <f>[1]Summary!C96</f>
        <v>0</v>
      </c>
      <c r="D94" s="23">
        <f>[1]Summary!D96</f>
        <v>0</v>
      </c>
      <c r="E94" s="23">
        <f>[1]Summary!E96</f>
        <v>0.3458</v>
      </c>
      <c r="F94" s="24">
        <v>1.671730555163728</v>
      </c>
    </row>
    <row r="95" spans="1:7" hidden="1" x14ac:dyDescent="0.45">
      <c r="A95" s="70"/>
      <c r="B95" s="22" t="s">
        <v>22</v>
      </c>
      <c r="C95" s="23">
        <f>[1]Summary!C97</f>
        <v>0</v>
      </c>
      <c r="D95" s="23">
        <f>[1]Summary!D97</f>
        <v>0</v>
      </c>
      <c r="E95" s="23">
        <f>[1]Summary!E97</f>
        <v>0</v>
      </c>
      <c r="F95" s="24">
        <v>0</v>
      </c>
    </row>
    <row r="96" spans="1:7" hidden="1" x14ac:dyDescent="0.45">
      <c r="A96" s="25"/>
      <c r="B96" s="26" t="s">
        <v>7</v>
      </c>
      <c r="C96" s="27">
        <f>[1]Summary!C98</f>
        <v>11.72500594520548</v>
      </c>
      <c r="D96" s="27">
        <f>[1]Summary!D98</f>
        <v>5.1799754385964913</v>
      </c>
      <c r="E96" s="27">
        <f>[1]Summary!E98</f>
        <v>1.9018999999999999</v>
      </c>
      <c r="F96" s="28">
        <v>57.518726575163733</v>
      </c>
      <c r="G96" s="2"/>
    </row>
    <row r="97" spans="1:15" hidden="1" x14ac:dyDescent="0.45">
      <c r="A97" s="68" t="s">
        <v>8</v>
      </c>
      <c r="B97" s="29" t="s">
        <v>23</v>
      </c>
      <c r="C97" s="30">
        <f>[1]Summary!C99</f>
        <v>37.31351418315068</v>
      </c>
      <c r="D97" s="30">
        <f>[1]Summary!D99</f>
        <v>108.20842552456141</v>
      </c>
      <c r="E97" s="30">
        <f>[1]Summary!E99</f>
        <v>223.51429146252957</v>
      </c>
      <c r="F97" s="31">
        <v>247.50850708312342</v>
      </c>
    </row>
    <row r="98" spans="1:15" hidden="1" x14ac:dyDescent="0.45">
      <c r="A98" s="70"/>
      <c r="B98" s="29" t="s">
        <v>24</v>
      </c>
      <c r="C98" s="30">
        <f>[1]Summary!C100</f>
        <v>19.785286799817349</v>
      </c>
      <c r="D98" s="30">
        <f>[1]Summary!D100</f>
        <v>34.341596124561406</v>
      </c>
      <c r="E98" s="30">
        <f>[1]Summary!E100</f>
        <v>56.175273252529557</v>
      </c>
      <c r="F98" s="31">
        <v>55.592731083123425</v>
      </c>
    </row>
    <row r="99" spans="1:15" hidden="1" x14ac:dyDescent="0.45">
      <c r="A99" s="25"/>
      <c r="B99" s="26" t="s">
        <v>25</v>
      </c>
      <c r="C99" s="27">
        <f>[1]Summary!C101</f>
        <v>37.31351418315068</v>
      </c>
      <c r="D99" s="27">
        <f>[1]Summary!D101</f>
        <v>108.20842552456141</v>
      </c>
      <c r="E99" s="27">
        <f>[1]Summary!E101</f>
        <v>223.51429146252957</v>
      </c>
      <c r="F99" s="28">
        <v>247.50850708312342</v>
      </c>
      <c r="G99" s="2"/>
    </row>
    <row r="100" spans="1:15" hidden="1" x14ac:dyDescent="0.45">
      <c r="A100" s="25"/>
      <c r="B100" s="26" t="s">
        <v>26</v>
      </c>
      <c r="C100" s="27">
        <f>[1]Summary!C102</f>
        <v>19.785286799817349</v>
      </c>
      <c r="D100" s="27">
        <f>[1]Summary!D102</f>
        <v>34.341596124561406</v>
      </c>
      <c r="E100" s="27">
        <f>[1]Summary!E102</f>
        <v>56.175273252529557</v>
      </c>
      <c r="F100" s="28">
        <v>55.592731083123425</v>
      </c>
      <c r="G100" s="2"/>
    </row>
    <row r="101" spans="1:15" hidden="1" x14ac:dyDescent="0.45">
      <c r="A101" s="32"/>
      <c r="B101" s="33" t="s">
        <v>27</v>
      </c>
      <c r="C101" s="34">
        <f>[1]Summary!C103</f>
        <v>49.038520128356161</v>
      </c>
      <c r="D101" s="34">
        <f>[1]Summary!D103</f>
        <v>113.38840096315789</v>
      </c>
      <c r="E101" s="34">
        <f>[1]Summary!E103</f>
        <v>225.41619146252958</v>
      </c>
      <c r="F101" s="35">
        <v>305.02723365828717</v>
      </c>
      <c r="G101" s="2"/>
    </row>
    <row r="102" spans="1:15" hidden="1" x14ac:dyDescent="0.45">
      <c r="A102" s="32"/>
      <c r="B102" s="33" t="s">
        <v>28</v>
      </c>
      <c r="C102" s="34">
        <f>[1]Summary!C104</f>
        <v>31.510292745022831</v>
      </c>
      <c r="D102" s="34">
        <f>[1]Summary!D104</f>
        <v>39.521571563157899</v>
      </c>
      <c r="E102" s="34">
        <f>[1]Summary!E104</f>
        <v>58.077173252529555</v>
      </c>
      <c r="F102" s="35">
        <v>113.11145765828715</v>
      </c>
      <c r="G102" s="2"/>
    </row>
    <row r="103" spans="1:15" hidden="1" x14ac:dyDescent="0.45">
      <c r="A103" s="68" t="s">
        <v>9</v>
      </c>
      <c r="B103" s="22" t="s">
        <v>29</v>
      </c>
      <c r="C103" s="30">
        <f>[1]Summary!C105</f>
        <v>184479.33477811716</v>
      </c>
      <c r="D103" s="30">
        <f>[1]Summary!D105</f>
        <v>75745.701167478255</v>
      </c>
      <c r="E103" s="30">
        <f>[1]Summary!E105</f>
        <v>91378.923259999996</v>
      </c>
      <c r="F103" s="31">
        <v>34631.033607165889</v>
      </c>
      <c r="G103" s="3"/>
      <c r="H103" s="2"/>
      <c r="I103" s="2"/>
      <c r="J103" s="2"/>
      <c r="K103" s="2"/>
      <c r="L103" s="2"/>
      <c r="M103" s="2"/>
      <c r="N103" s="2"/>
      <c r="O103" s="2"/>
    </row>
    <row r="104" spans="1:15" hidden="1" x14ac:dyDescent="0.45">
      <c r="A104" s="69"/>
      <c r="B104" s="36" t="s">
        <v>30</v>
      </c>
      <c r="C104" s="30">
        <f>[1]Summary!C106</f>
        <v>124912.58017788664</v>
      </c>
      <c r="D104" s="30">
        <f>[1]Summary!D106</f>
        <v>98721.444467925292</v>
      </c>
      <c r="E104" s="30">
        <f>[1]Summary!E106</f>
        <v>182244.37600000002</v>
      </c>
      <c r="F104" s="31">
        <v>30585.684300000001</v>
      </c>
    </row>
    <row r="105" spans="1:15" hidden="1" x14ac:dyDescent="0.45">
      <c r="A105" s="69"/>
      <c r="B105" s="37" t="s">
        <v>31</v>
      </c>
      <c r="C105" s="23">
        <f>[1]Summary!C107</f>
        <v>4.1576296712328755</v>
      </c>
      <c r="D105" s="23">
        <f>[1]Summary!D107</f>
        <v>6.9432701754385961</v>
      </c>
      <c r="E105" s="23">
        <f>[1]Summary!E107</f>
        <v>22.29390904574468</v>
      </c>
      <c r="F105" s="24">
        <v>866.60884770176324</v>
      </c>
    </row>
    <row r="106" spans="1:15" hidden="1" x14ac:dyDescent="0.45">
      <c r="A106" s="69"/>
      <c r="B106" s="37" t="s">
        <v>32</v>
      </c>
      <c r="C106" s="23">
        <f>[1]Summary!C108</f>
        <v>0</v>
      </c>
      <c r="D106" s="23">
        <f>[1]Summary!D108</f>
        <v>32.089085647153219</v>
      </c>
      <c r="E106" s="23">
        <f>[1]Summary!E108</f>
        <v>49.387</v>
      </c>
      <c r="F106" s="24">
        <v>257.92599999999999</v>
      </c>
    </row>
    <row r="107" spans="1:15" hidden="1" x14ac:dyDescent="0.45">
      <c r="A107" s="69"/>
      <c r="B107" s="29" t="s">
        <v>46</v>
      </c>
      <c r="C107" s="23">
        <f>[1]Summary!C109</f>
        <v>1.5520193556738282</v>
      </c>
      <c r="D107" s="23">
        <f>[1]Summary!D109</f>
        <v>3.4717864328063244</v>
      </c>
      <c r="E107" s="23">
        <f>[1]Summary!E109</f>
        <v>3.62</v>
      </c>
      <c r="F107" s="24">
        <v>4.1709132090680097</v>
      </c>
    </row>
    <row r="108" spans="1:15" hidden="1" x14ac:dyDescent="0.45">
      <c r="A108" s="69"/>
      <c r="B108" s="50" t="s">
        <v>47</v>
      </c>
      <c r="C108" s="51">
        <f>[1]Summary!C110</f>
        <v>103.13506288029225</v>
      </c>
      <c r="D108" s="51">
        <f>[1]Summary!D110</f>
        <v>346.4711306702859</v>
      </c>
      <c r="E108" s="51">
        <f>[1]Summary!E110</f>
        <v>0</v>
      </c>
      <c r="F108" s="10">
        <v>0</v>
      </c>
    </row>
    <row r="109" spans="1:15" hidden="1" x14ac:dyDescent="0.45">
      <c r="A109" s="69"/>
      <c r="B109" s="50" t="s">
        <v>48</v>
      </c>
      <c r="C109" s="51">
        <f>[1]Summary!C111</f>
        <v>181.29999999999998</v>
      </c>
      <c r="D109" s="51">
        <f>[1]Summary!D111</f>
        <v>350.7</v>
      </c>
      <c r="E109" s="51">
        <f>[1]Summary!E111</f>
        <v>0</v>
      </c>
      <c r="F109" s="10">
        <v>0</v>
      </c>
    </row>
    <row r="110" spans="1:15" hidden="1" x14ac:dyDescent="0.45">
      <c r="A110" s="69"/>
      <c r="B110" s="36" t="s">
        <v>36</v>
      </c>
      <c r="C110" s="23">
        <f>[1]Summary!C112</f>
        <v>0</v>
      </c>
      <c r="D110" s="23">
        <f>[1]Summary!D112</f>
        <v>0</v>
      </c>
      <c r="E110" s="23">
        <f>[1]Summary!E112</f>
        <v>66.357500000000002</v>
      </c>
      <c r="F110" s="24">
        <v>85.579445843828722</v>
      </c>
    </row>
    <row r="111" spans="1:15" hidden="1" x14ac:dyDescent="0.45">
      <c r="A111" s="69"/>
      <c r="B111" s="36" t="s">
        <v>37</v>
      </c>
      <c r="C111" s="23">
        <f>[1]Summary!C113</f>
        <v>0</v>
      </c>
      <c r="D111" s="23">
        <f>[1]Summary!D113</f>
        <v>8.0222714117883047</v>
      </c>
      <c r="E111" s="23">
        <f>[1]Summary!E113</f>
        <v>12.34675</v>
      </c>
      <c r="F111" s="24">
        <v>6.6705E-2</v>
      </c>
      <c r="H111" s="4"/>
    </row>
    <row r="112" spans="1:15" hidden="1" x14ac:dyDescent="0.45">
      <c r="A112" s="69"/>
      <c r="B112" s="38" t="s">
        <v>38</v>
      </c>
      <c r="C112" s="39">
        <f>[1]Summary!C114</f>
        <v>0</v>
      </c>
      <c r="D112" s="39">
        <f>[1]Summary!D114</f>
        <v>0</v>
      </c>
      <c r="E112" s="39">
        <f>[1]Summary!E114</f>
        <v>0</v>
      </c>
      <c r="F112" s="40">
        <v>0</v>
      </c>
      <c r="H112" s="4"/>
    </row>
    <row r="113" spans="1:8" hidden="1" x14ac:dyDescent="0.45">
      <c r="A113" s="69"/>
      <c r="B113" s="22" t="s">
        <v>39</v>
      </c>
      <c r="C113" s="23">
        <f>[1]Summary!C115</f>
        <v>0</v>
      </c>
      <c r="D113" s="23">
        <f>[1]Summary!D115</f>
        <v>254.63129999999995</v>
      </c>
      <c r="E113" s="23">
        <f>[1]Summary!E115</f>
        <v>788.43790999999999</v>
      </c>
      <c r="F113" s="24">
        <v>2058.8275900000003</v>
      </c>
      <c r="H113" s="4"/>
    </row>
    <row r="114" spans="1:8" hidden="1" x14ac:dyDescent="0.45">
      <c r="A114" s="69"/>
      <c r="B114" s="22" t="s">
        <v>40</v>
      </c>
      <c r="C114" s="23">
        <f>[1]Summary!C116</f>
        <v>0</v>
      </c>
      <c r="D114" s="23">
        <f>[1]Summary!D116</f>
        <v>13.40625</v>
      </c>
      <c r="E114" s="23">
        <f>[1]Summary!E116</f>
        <v>41.510624999999997</v>
      </c>
      <c r="F114" s="24">
        <v>108.39562500000001</v>
      </c>
    </row>
    <row r="115" spans="1:8" hidden="1" x14ac:dyDescent="0.45">
      <c r="A115" s="69"/>
      <c r="B115" s="38" t="s">
        <v>41</v>
      </c>
      <c r="C115" s="39">
        <f>[1]Summary!C117</f>
        <v>0</v>
      </c>
      <c r="D115" s="39">
        <f>[1]Summary!D117</f>
        <v>0</v>
      </c>
      <c r="E115" s="39">
        <f>[1]Summary!E117</f>
        <v>0</v>
      </c>
      <c r="F115" s="40">
        <v>0</v>
      </c>
    </row>
    <row r="116" spans="1:8" hidden="1" x14ac:dyDescent="0.45">
      <c r="A116" s="69"/>
      <c r="B116" s="38" t="s">
        <v>10</v>
      </c>
      <c r="C116" s="39">
        <f>[1]Summary!C118</f>
        <v>0</v>
      </c>
      <c r="D116" s="39">
        <f>[1]Summary!D118</f>
        <v>0</v>
      </c>
      <c r="E116" s="39">
        <f>[1]Summary!E118</f>
        <v>0</v>
      </c>
      <c r="F116" s="40">
        <v>0</v>
      </c>
    </row>
    <row r="117" spans="1:8" hidden="1" x14ac:dyDescent="0.45">
      <c r="A117" s="70"/>
      <c r="B117" s="38" t="s">
        <v>42</v>
      </c>
      <c r="C117" s="39">
        <f>[1]Summary!C119</f>
        <v>0</v>
      </c>
      <c r="D117" s="39">
        <f>[1]Summary!D119</f>
        <v>0</v>
      </c>
      <c r="E117" s="39">
        <f>[1]Summary!E119</f>
        <v>0</v>
      </c>
      <c r="F117" s="40">
        <v>0</v>
      </c>
    </row>
    <row r="118" spans="1:8" hidden="1" x14ac:dyDescent="0.45">
      <c r="A118" s="41"/>
      <c r="B118" s="26" t="s">
        <v>11</v>
      </c>
      <c r="C118" s="27">
        <f>[1]Summary!C120</f>
        <v>309682.05966791097</v>
      </c>
      <c r="D118" s="27">
        <f>[1]Summary!D120</f>
        <v>175482.88072974104</v>
      </c>
      <c r="E118" s="27">
        <f>[1]Summary!E120</f>
        <v>274607.25295404572</v>
      </c>
      <c r="F118" s="28">
        <v>68598.293033920563</v>
      </c>
    </row>
    <row r="119" spans="1:8" ht="33" hidden="1" customHeight="1" x14ac:dyDescent="0.45">
      <c r="A119" s="42"/>
      <c r="B119" s="43" t="s">
        <v>43</v>
      </c>
      <c r="C119" s="34">
        <f>[1]Summary!C121</f>
        <v>309731.09818803932</v>
      </c>
      <c r="D119" s="34">
        <f>[1]Summary!D121</f>
        <v>175596.2691307042</v>
      </c>
      <c r="E119" s="34">
        <f>[1]Summary!E121</f>
        <v>274832.66914550826</v>
      </c>
      <c r="F119" s="35">
        <v>68903.320267578849</v>
      </c>
    </row>
    <row r="120" spans="1:8" ht="33.75" hidden="1" customHeight="1" thickBot="1" x14ac:dyDescent="0.5">
      <c r="A120" s="44"/>
      <c r="B120" s="45" t="s">
        <v>44</v>
      </c>
      <c r="C120" s="46">
        <f>[1]Summary!C122</f>
        <v>309713.56996065599</v>
      </c>
      <c r="D120" s="46">
        <f>[1]Summary!D122</f>
        <v>175522.40230130419</v>
      </c>
      <c r="E120" s="46">
        <f>[1]Summary!E122</f>
        <v>274665.33012729825</v>
      </c>
      <c r="F120" s="47">
        <v>68711.404491578855</v>
      </c>
    </row>
    <row r="121" spans="1:8" ht="14.65" hidden="1" thickTop="1" x14ac:dyDescent="0.45"/>
    <row r="122" spans="1:8" hidden="1" x14ac:dyDescent="0.45"/>
  </sheetData>
  <sheetProtection selectLockedCells="1"/>
  <mergeCells count="18">
    <mergeCell ref="A23:A37"/>
    <mergeCell ref="A10:A11"/>
    <mergeCell ref="B10:B11"/>
    <mergeCell ref="C10:F10"/>
    <mergeCell ref="A12:A15"/>
    <mergeCell ref="A17:A18"/>
    <mergeCell ref="A103:A117"/>
    <mergeCell ref="A54:A55"/>
    <mergeCell ref="B54:B55"/>
    <mergeCell ref="C54:F54"/>
    <mergeCell ref="A56:A59"/>
    <mergeCell ref="A61:A62"/>
    <mergeCell ref="A67:A81"/>
    <mergeCell ref="A90:A91"/>
    <mergeCell ref="B90:B91"/>
    <mergeCell ref="C90:F90"/>
    <mergeCell ref="A92:A95"/>
    <mergeCell ref="A97:A98"/>
  </mergeCells>
  <pageMargins left="0.25" right="0.25" top="0.75" bottom="0.75" header="0.3" footer="0.3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fc04a2-e249-4514-a30a-34dad40aea12" xsi:nil="true"/>
    <lcf76f155ced4ddcb4097134ff3c332f xmlns="e2811e7c-8fe6-4edb-a2d6-f7f782120b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0DCA8C97F18498556935145E7F7EA" ma:contentTypeVersion="16" ma:contentTypeDescription="Create a new document." ma:contentTypeScope="" ma:versionID="d89f8be211ccf1ff700caef7095d2670">
  <xsd:schema xmlns:xsd="http://www.w3.org/2001/XMLSchema" xmlns:xs="http://www.w3.org/2001/XMLSchema" xmlns:p="http://schemas.microsoft.com/office/2006/metadata/properties" xmlns:ns2="e2811e7c-8fe6-4edb-a2d6-f7f782120b16" xmlns:ns3="9cfc04a2-e249-4514-a30a-34dad40aea12" targetNamespace="http://schemas.microsoft.com/office/2006/metadata/properties" ma:root="true" ma:fieldsID="642df082740f395d67cb992ddb4d52e2" ns2:_="" ns3:_="">
    <xsd:import namespace="e2811e7c-8fe6-4edb-a2d6-f7f782120b16"/>
    <xsd:import namespace="9cfc04a2-e249-4514-a30a-34dad40aea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11e7c-8fe6-4edb-a2d6-f7f782120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fad7815-e70a-4748-8a0b-26682e095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c04a2-e249-4514-a30a-34dad40ae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90b1b-e4c7-444b-9dc8-40c08f7384bb}" ma:internalName="TaxCatchAll" ma:showField="CatchAllData" ma:web="9cfc04a2-e249-4514-a30a-34dad40ae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9994E-835B-491A-B94C-F545B617BBEB}">
  <ds:schemaRefs>
    <ds:schemaRef ds:uri="http://schemas.microsoft.com/office/2006/metadata/properties"/>
    <ds:schemaRef ds:uri="http://schemas.microsoft.com/office/infopath/2007/PartnerControls"/>
    <ds:schemaRef ds:uri="9cfc04a2-e249-4514-a30a-34dad40aea12"/>
    <ds:schemaRef ds:uri="e2811e7c-8fe6-4edb-a2d6-f7f782120b16"/>
  </ds:schemaRefs>
</ds:datastoreItem>
</file>

<file path=customXml/itemProps2.xml><?xml version="1.0" encoding="utf-8"?>
<ds:datastoreItem xmlns:ds="http://schemas.openxmlformats.org/officeDocument/2006/customXml" ds:itemID="{3C4FFDE8-7044-440F-B22F-61BCA39F5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88161-3A59-46FC-9D06-DCFBBF791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11e7c-8fe6-4edb-a2d6-f7f782120b16"/>
    <ds:schemaRef ds:uri="9cfc04a2-e249-4514-a30a-34dad40ae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Carbon Footprint 2025</vt:lpstr>
      <vt:lpstr>'Carbon Footprint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 Hetet Astrid</dc:creator>
  <cp:keywords/>
  <dc:description/>
  <cp:lastModifiedBy>Godkin Katharine</cp:lastModifiedBy>
  <cp:revision/>
  <dcterms:created xsi:type="dcterms:W3CDTF">2025-08-29T07:38:25Z</dcterms:created>
  <dcterms:modified xsi:type="dcterms:W3CDTF">2025-10-20T14:19:18Z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0x0101007710DCA8C97F18498556935145E7F7EA</vt:lpwstr>
  </property>
  <property fmtid="{D5CDD505-2E9C-101B-9397-08002B2CF9AE}" pid="3" name="MediaServiceImageTags">
    <vt:lpwstr/>
  </property>
</Properties>
</file>